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e63284de3e162/Documents/work - Copy/"/>
    </mc:Choice>
  </mc:AlternateContent>
  <xr:revisionPtr revIDLastSave="1" documentId="8_{9D0586F8-ED0A-440D-B629-35AA08B793F5}" xr6:coauthVersionLast="47" xr6:coauthVersionMax="47" xr10:uidLastSave="{50F5A49B-65A7-48D2-9987-1696245140A4}"/>
  <bookViews>
    <workbookView xWindow="-120" yWindow="-120" windowWidth="20730" windowHeight="11040" xr2:uid="{DAA8603C-877B-4C15-8088-37FE46B945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3" i="1" l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66" i="1"/>
  <c r="D364" i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D339" i="1"/>
  <c r="A332" i="1"/>
  <c r="A333" i="1" s="1"/>
  <c r="A334" i="1" s="1"/>
  <c r="A335" i="1" s="1"/>
  <c r="A336" i="1" s="1"/>
  <c r="A337" i="1" s="1"/>
  <c r="A338" i="1" s="1"/>
  <c r="D330" i="1"/>
  <c r="A324" i="1"/>
  <c r="A325" i="1" s="1"/>
  <c r="A326" i="1" s="1"/>
  <c r="A327" i="1" s="1"/>
  <c r="A328" i="1" s="1"/>
  <c r="A329" i="1" s="1"/>
  <c r="D322" i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03" i="1"/>
  <c r="A304" i="1" s="1"/>
  <c r="A305" i="1" s="1"/>
  <c r="D301" i="1"/>
  <c r="A293" i="1"/>
  <c r="A294" i="1" s="1"/>
  <c r="A295" i="1" s="1"/>
  <c r="A296" i="1" s="1"/>
  <c r="A297" i="1" s="1"/>
  <c r="A298" i="1" s="1"/>
  <c r="A299" i="1" s="1"/>
  <c r="A300" i="1" s="1"/>
  <c r="A292" i="1"/>
  <c r="A291" i="1"/>
  <c r="D289" i="1"/>
  <c r="A253" i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D251" i="1"/>
  <c r="J248" i="1"/>
  <c r="G245" i="1"/>
  <c r="A245" i="1"/>
  <c r="A246" i="1" s="1"/>
  <c r="A247" i="1" s="1"/>
  <c r="A248" i="1" s="1"/>
  <c r="A249" i="1" s="1"/>
  <c r="A250" i="1" s="1"/>
  <c r="A244" i="1"/>
  <c r="D242" i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G229" i="1"/>
  <c r="D229" i="1"/>
  <c r="A204" i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02" i="1"/>
  <c r="A203" i="1" s="1"/>
  <c r="A201" i="1"/>
  <c r="D198" i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69" i="1"/>
  <c r="D167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42" i="1"/>
  <c r="D140" i="1"/>
  <c r="A137" i="1"/>
  <c r="A138" i="1" s="1"/>
  <c r="A139" i="1" s="1"/>
  <c r="D135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6" i="1"/>
  <c r="D104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D88" i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K72" i="1"/>
  <c r="I72" i="1"/>
  <c r="D72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D52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D16" i="1"/>
  <c r="E38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J229" i="1" l="1"/>
</calcChain>
</file>

<file path=xl/sharedStrings.xml><?xml version="1.0" encoding="utf-8"?>
<sst xmlns="http://schemas.openxmlformats.org/spreadsheetml/2006/main" count="906" uniqueCount="492">
  <si>
    <t>no computing teachers</t>
  </si>
  <si>
    <t>1 computing teacher 500&lt;roll&lt;1000</t>
  </si>
  <si>
    <t>1 computing teacher and over 1,000 roll</t>
  </si>
  <si>
    <t>School Dashboard</t>
  </si>
  <si>
    <t>Subject qualified teacher numbers</t>
  </si>
  <si>
    <t>#</t>
  </si>
  <si>
    <t>Local Authority</t>
  </si>
  <si>
    <t>School</t>
  </si>
  <si>
    <t xml:space="preserve">School Roll </t>
  </si>
  <si>
    <t>%FSM</t>
  </si>
  <si>
    <t>Attendance</t>
  </si>
  <si>
    <t xml:space="preserve">Maths </t>
  </si>
  <si>
    <t xml:space="preserve">Chemistry </t>
  </si>
  <si>
    <t>Physics</t>
  </si>
  <si>
    <t xml:space="preserve">Biology </t>
  </si>
  <si>
    <t>Computing</t>
  </si>
  <si>
    <t>Plus Specified combinations</t>
  </si>
  <si>
    <t xml:space="preserve">Aberdeen City </t>
  </si>
  <si>
    <t>Aberdeen Grammar School</t>
  </si>
  <si>
    <t>0-10%</t>
  </si>
  <si>
    <t>Bridge of Don Academy</t>
  </si>
  <si>
    <t>10-20%</t>
  </si>
  <si>
    <t>Bucksburn Academy</t>
  </si>
  <si>
    <t>Cults Academy</t>
  </si>
  <si>
    <t>Dyce Academy</t>
  </si>
  <si>
    <t>Harlaw Academy</t>
  </si>
  <si>
    <t>Hazlehead Academy</t>
  </si>
  <si>
    <t>Lochside Academy</t>
  </si>
  <si>
    <t>20-30%</t>
  </si>
  <si>
    <t>Northfield Academy</t>
  </si>
  <si>
    <t>30-40%</t>
  </si>
  <si>
    <t>Oldmachar Academy</t>
  </si>
  <si>
    <t>St. Machar Academy</t>
  </si>
  <si>
    <t>Total students with no computing qualified teacher</t>
  </si>
  <si>
    <t xml:space="preserve">Aberdeenshire </t>
  </si>
  <si>
    <t xml:space="preserve">Aboyne Academy </t>
  </si>
  <si>
    <t>Alford Academy</t>
  </si>
  <si>
    <t>Banchory Academy</t>
  </si>
  <si>
    <t>Banff Academy</t>
  </si>
  <si>
    <t xml:space="preserve">1 biology/ chemistry </t>
  </si>
  <si>
    <t>Ellon Academy</t>
  </si>
  <si>
    <t xml:space="preserve">Fraserburgh Academy </t>
  </si>
  <si>
    <t xml:space="preserve">1 chemistry/ biology </t>
  </si>
  <si>
    <t>Inverurie Academy</t>
  </si>
  <si>
    <t xml:space="preserve">3 chemistry/ biology </t>
  </si>
  <si>
    <t>Kemnay Academy</t>
  </si>
  <si>
    <t xml:space="preserve">Mackie Academy </t>
  </si>
  <si>
    <t>1 Chemistry/ Physics</t>
  </si>
  <si>
    <t xml:space="preserve"> Mearns Academy</t>
  </si>
  <si>
    <t xml:space="preserve">Meldrum Academy </t>
  </si>
  <si>
    <t xml:space="preserve"> Mintlaw Academy</t>
  </si>
  <si>
    <t>Peterhead Academy</t>
  </si>
  <si>
    <t>Portlethen Academy</t>
  </si>
  <si>
    <t>0.6 maths/ computing</t>
  </si>
  <si>
    <t xml:space="preserve"> The Gordon Schools, Huntly</t>
  </si>
  <si>
    <t>Turriff Academy</t>
  </si>
  <si>
    <t>Westhill Academy</t>
  </si>
  <si>
    <t xml:space="preserve">Angus </t>
  </si>
  <si>
    <t>Arbroath Academy</t>
  </si>
  <si>
    <t>Arbroath High School</t>
  </si>
  <si>
    <t>Brechin High School</t>
  </si>
  <si>
    <t>Carnoustie High School</t>
  </si>
  <si>
    <t>Forfar Academy</t>
  </si>
  <si>
    <t>Monifieth High School</t>
  </si>
  <si>
    <t>Montrose Academy</t>
  </si>
  <si>
    <t>Webster's High School</t>
  </si>
  <si>
    <t>Argyll and Bute</t>
  </si>
  <si>
    <t>Cambelltown Grammar</t>
  </si>
  <si>
    <t>Dunoon Grammar</t>
  </si>
  <si>
    <t>Hermitage Academy</t>
  </si>
  <si>
    <t>Islay High School</t>
  </si>
  <si>
    <t>Lochgilphead Joint Campus</t>
  </si>
  <si>
    <t>Oban High School</t>
  </si>
  <si>
    <t>Rothesay joint campus</t>
  </si>
  <si>
    <t>Tarbert Academy</t>
  </si>
  <si>
    <t>Tiree High School</t>
  </si>
  <si>
    <t>Tobermory High School</t>
  </si>
  <si>
    <t>Clackmannanshire (Schools not named in response)</t>
  </si>
  <si>
    <t>Dumfries and Galloway</t>
  </si>
  <si>
    <t>Annan Academy</t>
  </si>
  <si>
    <t>1 Chemistry with Science; 1Chemistry/Biology; 1Physics/ Maths</t>
  </si>
  <si>
    <t>Castle Douglas High School</t>
  </si>
  <si>
    <t>1 Biology/ Science; 1 Biology/ Physics; 1 Chemistry/Science</t>
  </si>
  <si>
    <t>Dalbeattie High School</t>
  </si>
  <si>
    <t>Dalry High School</t>
  </si>
  <si>
    <t>Douglas Ewart High School</t>
  </si>
  <si>
    <t>1 Physics with Science Trainee</t>
  </si>
  <si>
    <t>Dumfries Academy</t>
  </si>
  <si>
    <t>Computing including ICT</t>
  </si>
  <si>
    <t>Dumfries High School</t>
  </si>
  <si>
    <t>1 Chemistry/ Science</t>
  </si>
  <si>
    <t>Kirkcudbright Academy</t>
  </si>
  <si>
    <t>1 Biology rural skills; 1 Biology/ Chemistry; 1 Physics/ Maths</t>
  </si>
  <si>
    <t>Langholm Academy</t>
  </si>
  <si>
    <t>Lockerbie Academy</t>
  </si>
  <si>
    <t xml:space="preserve">1 chemistry with science </t>
  </si>
  <si>
    <t xml:space="preserve">Moffat Academy </t>
  </si>
  <si>
    <t>North West Community Campus</t>
  </si>
  <si>
    <t>40-50%</t>
  </si>
  <si>
    <t>Sanquhar Academy</t>
  </si>
  <si>
    <t>St Joseph's College</t>
  </si>
  <si>
    <t>1 Maths/ Computing; 1 Maths/ RE</t>
  </si>
  <si>
    <t>Stranraer Academy</t>
  </si>
  <si>
    <t>Wallace Hall Academy</t>
  </si>
  <si>
    <t>1 Biology/ Chemistry; 1 Biology/ Science</t>
  </si>
  <si>
    <t>total pupil numbers in authority</t>
  </si>
  <si>
    <t xml:space="preserve">% not with </t>
  </si>
  <si>
    <t>Dundee City</t>
  </si>
  <si>
    <t>Baldragon Academy</t>
  </si>
  <si>
    <t>Braeview Academy</t>
  </si>
  <si>
    <t>Cragie High School</t>
  </si>
  <si>
    <t>Grove Academy</t>
  </si>
  <si>
    <t>Harris Academy</t>
  </si>
  <si>
    <t>Morgan Academy</t>
  </si>
  <si>
    <t>St John's High School</t>
  </si>
  <si>
    <t>St Paul's Academy</t>
  </si>
  <si>
    <t>East Ayrshire</t>
  </si>
  <si>
    <t>Doon Academy</t>
  </si>
  <si>
    <t>Grange Academy</t>
  </si>
  <si>
    <t>Kilmarnock Academy</t>
  </si>
  <si>
    <t xml:space="preserve">Loudon Academy </t>
  </si>
  <si>
    <t>Robert Burns Academy</t>
  </si>
  <si>
    <t>Stewarton Academy</t>
  </si>
  <si>
    <t xml:space="preserve">St Joseph's Academy </t>
  </si>
  <si>
    <t xml:space="preserve">East Dunbartonshire </t>
  </si>
  <si>
    <t>Bearsden Academy</t>
  </si>
  <si>
    <t>Bishopbriggs Academy</t>
  </si>
  <si>
    <t>Boclair Academy</t>
  </si>
  <si>
    <t>Douglas Academy</t>
  </si>
  <si>
    <t>Kirkintilloch High</t>
  </si>
  <si>
    <t>Lenzie Academy</t>
  </si>
  <si>
    <t>St Ninian's High</t>
  </si>
  <si>
    <t>Turnbull High</t>
  </si>
  <si>
    <t>East Lothian</t>
  </si>
  <si>
    <t>Dunbar Grammar</t>
  </si>
  <si>
    <t>1 Chemistry/Biology</t>
  </si>
  <si>
    <t>Knox Academy</t>
  </si>
  <si>
    <t>Musselburgh Grammar</t>
  </si>
  <si>
    <t>North Berwick High School</t>
  </si>
  <si>
    <t>Preston Lodge High School</t>
  </si>
  <si>
    <t>Rosehill High School</t>
  </si>
  <si>
    <t>Not on school dashboard</t>
  </si>
  <si>
    <t>Ross High School</t>
  </si>
  <si>
    <t xml:space="preserve">East Renfrewshire </t>
  </si>
  <si>
    <t>BARRHEAD High School</t>
  </si>
  <si>
    <t>EASTWOOD High School</t>
  </si>
  <si>
    <t>MEARNS CASTLE</t>
  </si>
  <si>
    <t>ST LUKES High School</t>
  </si>
  <si>
    <t>ST NINIANS High School</t>
  </si>
  <si>
    <t>WILLIAMWOOD High School</t>
  </si>
  <si>
    <t>WOODFARM High School</t>
  </si>
  <si>
    <t>Edinburgh City</t>
  </si>
  <si>
    <t>Balerno Community High School</t>
  </si>
  <si>
    <t>1 biology/computing;</t>
  </si>
  <si>
    <t>Science</t>
  </si>
  <si>
    <t xml:space="preserve">Biology; Computing </t>
  </si>
  <si>
    <t>Biology; Chemistry; Physics</t>
  </si>
  <si>
    <t>Chemistry; Physics</t>
  </si>
  <si>
    <t>Biology; Chemistry</t>
  </si>
  <si>
    <t>Computing; Mathematics</t>
  </si>
  <si>
    <t>Mathematics; Physics</t>
  </si>
  <si>
    <t>Chemistry; Mathematics</t>
  </si>
  <si>
    <t>Boroughmuir High School</t>
  </si>
  <si>
    <t>1 Biology/chemistry/physics;</t>
  </si>
  <si>
    <t>Broughton High School</t>
  </si>
  <si>
    <t>Castlebrae Community Campus</t>
  </si>
  <si>
    <t>1 biology/ chemistry</t>
  </si>
  <si>
    <t>Craigmount High School</t>
  </si>
  <si>
    <t>1 Science</t>
  </si>
  <si>
    <t>Craigroyston Community High School</t>
  </si>
  <si>
    <t>3 biology/Chemistry/ Physics</t>
  </si>
  <si>
    <t>Currie Community High School</t>
  </si>
  <si>
    <t>Drummond Community High School</t>
  </si>
  <si>
    <t>1 Chemistry/ Physics; 2 Biology/ Chemistry</t>
  </si>
  <si>
    <t>Firrhill High School</t>
  </si>
  <si>
    <t>Forrester High School</t>
  </si>
  <si>
    <t>1 Biology / Chemistry; 1 Maths/ physics</t>
  </si>
  <si>
    <t>Gracemount High School</t>
  </si>
  <si>
    <t>Holy Rood High School</t>
  </si>
  <si>
    <t>James Gillespie's High School</t>
  </si>
  <si>
    <t>Leith Academy</t>
  </si>
  <si>
    <t>1 Science; 1 Biology/ Chemistry; 1 maths/ physics</t>
  </si>
  <si>
    <t>Liberton High School</t>
  </si>
  <si>
    <t>1 Chemistry/ Maths</t>
  </si>
  <si>
    <t>Portobello High School</t>
  </si>
  <si>
    <t>1 Chemistry/ Physics; 1 biology/ Chemistry'</t>
  </si>
  <si>
    <t>Queensferry Community High School</t>
  </si>
  <si>
    <t>1 Biology/ Chemistry; 1 Maths/ Physics</t>
  </si>
  <si>
    <t>St Augustine's  High School</t>
  </si>
  <si>
    <t>1 Science; 2 Computing/maths</t>
  </si>
  <si>
    <t>St Thomas of Aquin's High School</t>
  </si>
  <si>
    <t>The Royal High School</t>
  </si>
  <si>
    <t>Trinity Academy</t>
  </si>
  <si>
    <t>1 Science; 1  maths/ physics;</t>
  </si>
  <si>
    <t>Tynecastle High School</t>
  </si>
  <si>
    <t>2 science; 1 Biology/ chemistry/ physics</t>
  </si>
  <si>
    <t>Wester Hailes High School</t>
  </si>
  <si>
    <t>2 Biology/ Chemistry;</t>
  </si>
  <si>
    <t>Eilean Siar (Western Isles)</t>
  </si>
  <si>
    <t>Nicolson Institute</t>
  </si>
  <si>
    <t>Sir E Scott</t>
  </si>
  <si>
    <t>Lionacleit</t>
  </si>
  <si>
    <t>Castlebay</t>
  </si>
  <si>
    <t>Falkirk</t>
  </si>
  <si>
    <t>Bo'ness Academy</t>
  </si>
  <si>
    <t>Braes High</t>
  </si>
  <si>
    <t>Denny High</t>
  </si>
  <si>
    <t>Falkirk High</t>
  </si>
  <si>
    <t>Graeme High</t>
  </si>
  <si>
    <t>Grangemouth High</t>
  </si>
  <si>
    <t>Larbert High</t>
  </si>
  <si>
    <t>St Mungo's High</t>
  </si>
  <si>
    <t>Fife</t>
  </si>
  <si>
    <t>Madras College</t>
  </si>
  <si>
    <t>Woodmill High School</t>
  </si>
  <si>
    <t>Auchmuty High School</t>
  </si>
  <si>
    <t>Inverkeithing High School</t>
  </si>
  <si>
    <t>Waid Academy</t>
  </si>
  <si>
    <t>Kirkcaldy High School</t>
  </si>
  <si>
    <t>Queen Anne High School</t>
  </si>
  <si>
    <t>Glenwood High School</t>
  </si>
  <si>
    <t>Beath High School</t>
  </si>
  <si>
    <t>Bell Baxter High School</t>
  </si>
  <si>
    <t>Windmill Community Campus (Viewforth High School)</t>
  </si>
  <si>
    <t>Glenrothes High School</t>
  </si>
  <si>
    <t>Lochgelly High School</t>
  </si>
  <si>
    <t>Dunfermline High School</t>
  </si>
  <si>
    <t>St Columba's High School</t>
  </si>
  <si>
    <t>Levenmouth Academy</t>
  </si>
  <si>
    <t>St Andrew's RC High School</t>
  </si>
  <si>
    <t>Balwearie High School</t>
  </si>
  <si>
    <t xml:space="preserve">Glasgow City (Answer seperated out LCRs, ALN and units, numbers have been added back in to associated school) </t>
  </si>
  <si>
    <t>All Saint's Secondary</t>
  </si>
  <si>
    <t>2 Chemistry/ Physics;</t>
  </si>
  <si>
    <t>Bannerman High</t>
  </si>
  <si>
    <t>4 Business/ Computing; 1 Chemistry/ Biology</t>
  </si>
  <si>
    <t>Bellahouston Academy</t>
  </si>
  <si>
    <t>Castlemilk High</t>
  </si>
  <si>
    <t>60-70%</t>
  </si>
  <si>
    <t>1 Biology/ Chemistry</t>
  </si>
  <si>
    <t>Cleveden Secondary</t>
  </si>
  <si>
    <t>1 business/ computing; 1 biology/computing</t>
  </si>
  <si>
    <t>Drumchapel High School</t>
  </si>
  <si>
    <t>Eastbank Academy</t>
  </si>
  <si>
    <t>1 business/ computing;</t>
  </si>
  <si>
    <t>Glasgow Gaelic Scgool</t>
  </si>
  <si>
    <t>Govan High School</t>
  </si>
  <si>
    <t>50-60%</t>
  </si>
  <si>
    <t>1 Biology/ Chemistry;</t>
  </si>
  <si>
    <t>Hillhead High School</t>
  </si>
  <si>
    <t>1 chesmistry/ physics; 1 computing/ business</t>
  </si>
  <si>
    <t>Hillpark Secondary</t>
  </si>
  <si>
    <t>Holyrood Secondary</t>
  </si>
  <si>
    <t>Hyndland Secondary</t>
  </si>
  <si>
    <t>1 computing/business/ maths;</t>
  </si>
  <si>
    <t>John Paul Academy</t>
  </si>
  <si>
    <t>King's Park Secondary</t>
  </si>
  <si>
    <t>1 business/computing; 2 maths/ physics</t>
  </si>
  <si>
    <t>Knightswood Secondary</t>
  </si>
  <si>
    <t xml:space="preserve">1 business/computing;  </t>
  </si>
  <si>
    <t>Lochend Secondary</t>
  </si>
  <si>
    <t>Lourdes Secondary</t>
  </si>
  <si>
    <t>Notre Dame High School</t>
  </si>
  <si>
    <t>1 maths/ physics;</t>
  </si>
  <si>
    <t>Rosshall Academy</t>
  </si>
  <si>
    <t>3 biology/ chemistry; 1 maths/ chemistry;</t>
  </si>
  <si>
    <t>Shawlands Academy</t>
  </si>
  <si>
    <t>Smithycroft Secondary</t>
  </si>
  <si>
    <t>1 biology/chemistry;</t>
  </si>
  <si>
    <t>Springburn Academy</t>
  </si>
  <si>
    <t>St Andrew's Secondary</t>
  </si>
  <si>
    <t>St Margaret Mary Secondary</t>
  </si>
  <si>
    <t>St Mungo's Academy</t>
  </si>
  <si>
    <t>1 chemistry/ physics;</t>
  </si>
  <si>
    <t>St Paul's High School</t>
  </si>
  <si>
    <t>1 computing/maths;</t>
  </si>
  <si>
    <t>St Roch's Secondary</t>
  </si>
  <si>
    <t>St Thomas Aquinas Secondary</t>
  </si>
  <si>
    <t>Whitehill Secondary</t>
  </si>
  <si>
    <t>1 biology/ physics</t>
  </si>
  <si>
    <t>Highland</t>
  </si>
  <si>
    <t>Centrally employed</t>
  </si>
  <si>
    <t>Alness Academy</t>
  </si>
  <si>
    <t>Ardnamurchan High School</t>
  </si>
  <si>
    <t>Charleston Academy</t>
  </si>
  <si>
    <t>Culloden Academy</t>
  </si>
  <si>
    <t>Dingwall Academy</t>
  </si>
  <si>
    <t>Dornoch Academy</t>
  </si>
  <si>
    <t>Farr High School</t>
  </si>
  <si>
    <t>Fortrose Academy</t>
  </si>
  <si>
    <t>Gairloch High School</t>
  </si>
  <si>
    <t>Glen Urquhart High School</t>
  </si>
  <si>
    <t>Golspie High School</t>
  </si>
  <si>
    <t>Grantown Grammar School</t>
  </si>
  <si>
    <t>Invergordon Academy</t>
  </si>
  <si>
    <t>Inverness High School</t>
  </si>
  <si>
    <t>Inverness Royal Academy</t>
  </si>
  <si>
    <t>Kilchuimen Academy</t>
  </si>
  <si>
    <t>Kingussie High School</t>
  </si>
  <si>
    <t>Kinlochbervie High School</t>
  </si>
  <si>
    <t>Kinlochleven High School</t>
  </si>
  <si>
    <t>Lochaber High School</t>
  </si>
  <si>
    <t>Mallaig High School</t>
  </si>
  <si>
    <t>Millburn Academy</t>
  </si>
  <si>
    <t>Nairn Academy</t>
  </si>
  <si>
    <t>Plockton High School</t>
  </si>
  <si>
    <t>Portree High School</t>
  </si>
  <si>
    <t>Tain Royal Academy</t>
  </si>
  <si>
    <t>Thurso High School</t>
  </si>
  <si>
    <t>Ullapool High School</t>
  </si>
  <si>
    <t>Wick High School</t>
  </si>
  <si>
    <t>% with no computing qualified teacher</t>
  </si>
  <si>
    <t>Inverclyde</t>
  </si>
  <si>
    <t>Clydeview Academy</t>
  </si>
  <si>
    <t>Inverclyde Academy</t>
  </si>
  <si>
    <t>Port Glasgow High School</t>
  </si>
  <si>
    <t>St Stephen's High School</t>
  </si>
  <si>
    <t>Midlothian</t>
  </si>
  <si>
    <t xml:space="preserve">Beeslack </t>
  </si>
  <si>
    <t xml:space="preserve">Dalkeith HS </t>
  </si>
  <si>
    <t xml:space="preserve">Lasswade HS </t>
  </si>
  <si>
    <t>3 Science</t>
  </si>
  <si>
    <t xml:space="preserve">Newbattle </t>
  </si>
  <si>
    <t>2 Science</t>
  </si>
  <si>
    <t>Penicuik</t>
  </si>
  <si>
    <t xml:space="preserve">St David's HS </t>
  </si>
  <si>
    <t>Moray</t>
  </si>
  <si>
    <t>Buckie High School</t>
  </si>
  <si>
    <t>2 Biology/Chemistry; 0.8Maths/ Physics</t>
  </si>
  <si>
    <t>Elgin Academy</t>
  </si>
  <si>
    <t>Elgin High School</t>
  </si>
  <si>
    <t>2 science</t>
  </si>
  <si>
    <t>Forres Academy</t>
  </si>
  <si>
    <t>2 science; 1 Biology/ chemistry</t>
  </si>
  <si>
    <t>Keith Grammar</t>
  </si>
  <si>
    <t xml:space="preserve">1 science; 2 chemistry/biology </t>
  </si>
  <si>
    <t>Lossiemouth High School</t>
  </si>
  <si>
    <t>Milne's High School</t>
  </si>
  <si>
    <t>Speyside High School</t>
  </si>
  <si>
    <t>North Ayrshire</t>
  </si>
  <si>
    <t xml:space="preserve">Ardrossan </t>
  </si>
  <si>
    <t xml:space="preserve">Arran </t>
  </si>
  <si>
    <t>Auchenharvie</t>
  </si>
  <si>
    <t xml:space="preserve">Garnock </t>
  </si>
  <si>
    <t>Greenwood</t>
  </si>
  <si>
    <t>Irvine Royal</t>
  </si>
  <si>
    <t xml:space="preserve">Kilwinning </t>
  </si>
  <si>
    <t xml:space="preserve">Largs </t>
  </si>
  <si>
    <t xml:space="preserve">St Matthews </t>
  </si>
  <si>
    <t>North Lanarkshire</t>
  </si>
  <si>
    <t>Airdrie Academy</t>
  </si>
  <si>
    <t>Bellshill Academy</t>
  </si>
  <si>
    <t>Braidhurst High School</t>
  </si>
  <si>
    <t>Brannock High School</t>
  </si>
  <si>
    <t>Calderhead High School</t>
  </si>
  <si>
    <t>Caldervale High School</t>
  </si>
  <si>
    <t>Cardinal Newman High School</t>
  </si>
  <si>
    <t>Chryston High School</t>
  </si>
  <si>
    <t>Clyde Valley High School</t>
  </si>
  <si>
    <t>Coatbridge High School</t>
  </si>
  <si>
    <t>Coltness High School</t>
  </si>
  <si>
    <t>Cumbernauld Academy</t>
  </si>
  <si>
    <t>Dalziel High School</t>
  </si>
  <si>
    <t>Greenfaulds High School</t>
  </si>
  <si>
    <t>Kilsyth Academy</t>
  </si>
  <si>
    <t>Our Lady's High School - Cumbernauld</t>
  </si>
  <si>
    <t>Our Lady's High School - Motherwell</t>
  </si>
  <si>
    <t>St Aidan's High School</t>
  </si>
  <si>
    <t>St Ambrose High School</t>
  </si>
  <si>
    <t>St Andrew's High School</t>
  </si>
  <si>
    <t>St Margaret's High School</t>
  </si>
  <si>
    <t>St Maurice's High School</t>
  </si>
  <si>
    <t>Taylor High School</t>
  </si>
  <si>
    <t>Orkney Islands</t>
  </si>
  <si>
    <t>Kirkwall Grammar</t>
  </si>
  <si>
    <t>1.1 Chemistry/Science; 2 Physics/ Science; 3 Biology/ Science ; 0.66 Biology with Chemistry</t>
  </si>
  <si>
    <t>Stromness Adademy</t>
  </si>
  <si>
    <t>1.4 Chemistry/Sceinec; 1 Physics/ Chemistry; 1.6 Biology/ Science</t>
  </si>
  <si>
    <t>Sanday Junior High School</t>
  </si>
  <si>
    <t xml:space="preserve">0.5 Physics/ Science; </t>
  </si>
  <si>
    <t>Westray Junior High School</t>
  </si>
  <si>
    <t>1 Chemistry/ Science; 0.5 Physics/ Science</t>
  </si>
  <si>
    <t>Stonsay Junior High School</t>
  </si>
  <si>
    <t>-</t>
  </si>
  <si>
    <t>1 Biology/ Science</t>
  </si>
  <si>
    <t>Perth &amp; Kinross</t>
  </si>
  <si>
    <t>Bertha Park High School</t>
  </si>
  <si>
    <t>1 Science teacher</t>
  </si>
  <si>
    <t>Blairgowrie High School</t>
  </si>
  <si>
    <t>Breadalbane Academy</t>
  </si>
  <si>
    <t>Community School of Auchterarder</t>
  </si>
  <si>
    <t>8 science teachers</t>
  </si>
  <si>
    <t>Crieff High School</t>
  </si>
  <si>
    <t>Kinross High School</t>
  </si>
  <si>
    <t>2 Science teachers</t>
  </si>
  <si>
    <t>Perth Academy</t>
  </si>
  <si>
    <t>Perth Grammar</t>
  </si>
  <si>
    <t>Perth High School</t>
  </si>
  <si>
    <t>Pitlochry High School</t>
  </si>
  <si>
    <t xml:space="preserve">St John's Academy </t>
  </si>
  <si>
    <t>6 Science teachers</t>
  </si>
  <si>
    <t>Renfrewshire</t>
  </si>
  <si>
    <t xml:space="preserve">Castlehead High School </t>
  </si>
  <si>
    <t xml:space="preserve">Gleniffer High School </t>
  </si>
  <si>
    <t xml:space="preserve">Gryffe High School </t>
  </si>
  <si>
    <t xml:space="preserve">Johnstone High School </t>
  </si>
  <si>
    <t>Linwood High School</t>
  </si>
  <si>
    <t xml:space="preserve">Paisley Grammar School </t>
  </si>
  <si>
    <t>Renfrew High School</t>
  </si>
  <si>
    <t xml:space="preserve">Park Mains High School </t>
  </si>
  <si>
    <t xml:space="preserve">St Andrew's Academy </t>
  </si>
  <si>
    <t xml:space="preserve">St Benedict's High School </t>
  </si>
  <si>
    <t xml:space="preserve">Trinity High School </t>
  </si>
  <si>
    <t>Scottish Borders</t>
  </si>
  <si>
    <t>Berwickshire High School</t>
  </si>
  <si>
    <t>Earlston High School</t>
  </si>
  <si>
    <t>Eyemouth High School</t>
  </si>
  <si>
    <t xml:space="preserve">Galashiels Academy </t>
  </si>
  <si>
    <t>Hawick High School</t>
  </si>
  <si>
    <t>Jedburgh Campus</t>
  </si>
  <si>
    <t>Kelso High School</t>
  </si>
  <si>
    <t>Peebles High School</t>
  </si>
  <si>
    <t>Selkirk High School</t>
  </si>
  <si>
    <t>Shetland Islands</t>
  </si>
  <si>
    <t>Aith Junior High School</t>
  </si>
  <si>
    <t>Anderson High School</t>
  </si>
  <si>
    <t>Baltasound Junior High School</t>
  </si>
  <si>
    <t>Brae High School - Secondary</t>
  </si>
  <si>
    <t>Mid Yell Junior High School</t>
  </si>
  <si>
    <t xml:space="preserve">Sandwick Junior High School </t>
  </si>
  <si>
    <t>Whalsay School - Secondary</t>
  </si>
  <si>
    <t>South Ayrshire</t>
  </si>
  <si>
    <t>Ayr Academy</t>
  </si>
  <si>
    <t>Belmont Academy</t>
  </si>
  <si>
    <t>Carrick Academy</t>
  </si>
  <si>
    <t>Girvan Academy</t>
  </si>
  <si>
    <t>Kyle Academy</t>
  </si>
  <si>
    <t>Marr College</t>
  </si>
  <si>
    <t>Prestwick Academy</t>
  </si>
  <si>
    <t>Queen Margaret Academy</t>
  </si>
  <si>
    <t>South Lanarkshire *&lt;5</t>
  </si>
  <si>
    <t xml:space="preserve">Biggar High School </t>
  </si>
  <si>
    <t>*</t>
  </si>
  <si>
    <t>*6</t>
  </si>
  <si>
    <t xml:space="preserve">Calderglen High School </t>
  </si>
  <si>
    <t xml:space="preserve">Calderside Academy </t>
  </si>
  <si>
    <t>Carluke High School</t>
  </si>
  <si>
    <t xml:space="preserve">Cathkin High School </t>
  </si>
  <si>
    <t xml:space="preserve">Duncanrig Secondary School </t>
  </si>
  <si>
    <t xml:space="preserve">Hamilton Grammar School </t>
  </si>
  <si>
    <t xml:space="preserve">Holy Cross High School </t>
  </si>
  <si>
    <t>Lanark Grammar School</t>
  </si>
  <si>
    <t xml:space="preserve">Larkhall Academy </t>
  </si>
  <si>
    <t>Lesmahagow High School</t>
  </si>
  <si>
    <t xml:space="preserve">St Andrew's and St Bride's High School </t>
  </si>
  <si>
    <t xml:space="preserve">St John Ogilvie High School </t>
  </si>
  <si>
    <t xml:space="preserve">Stonelaw High School </t>
  </si>
  <si>
    <t xml:space="preserve">Strathaven Academy </t>
  </si>
  <si>
    <t>Trinity High School</t>
  </si>
  <si>
    <t xml:space="preserve">Uddingston Grammar School </t>
  </si>
  <si>
    <t>Stirling</t>
  </si>
  <si>
    <t>Balfron High School</t>
  </si>
  <si>
    <t>Bannockburn High School</t>
  </si>
  <si>
    <t>Dunblane High School</t>
  </si>
  <si>
    <t>McLaren High School</t>
  </si>
  <si>
    <t>St. Modan's High School</t>
  </si>
  <si>
    <t>Stirling High School</t>
  </si>
  <si>
    <t>Wallace High School</t>
  </si>
  <si>
    <t>West Dunbartonshire</t>
  </si>
  <si>
    <t>Clydebank High</t>
  </si>
  <si>
    <t>Dumbarton Academy</t>
  </si>
  <si>
    <t>Our Lady &amp; St Patricks</t>
  </si>
  <si>
    <t>Vale of Leven Academy</t>
  </si>
  <si>
    <t>St Peter the Apostle</t>
  </si>
  <si>
    <t>West Lothian</t>
  </si>
  <si>
    <t>Armadale Academy</t>
  </si>
  <si>
    <t>Bathgate Academy</t>
  </si>
  <si>
    <t>Broxburn Academy</t>
  </si>
  <si>
    <t>Deans Community High School</t>
  </si>
  <si>
    <t>Inveralmond Community High School</t>
  </si>
  <si>
    <t>Linlithgow Academy</t>
  </si>
  <si>
    <t>Sinclair Academy (only S1)</t>
  </si>
  <si>
    <t xml:space="preserve"> St Kentigern's Academy </t>
  </si>
  <si>
    <t>St Margaret's Academy</t>
  </si>
  <si>
    <t xml:space="preserve">The James Young High School </t>
  </si>
  <si>
    <t>West Calder High Schoo</t>
  </si>
  <si>
    <t xml:space="preserve">Whitburn Academy </t>
  </si>
  <si>
    <t>Winchburgh Academy (S1 &amp; S2)</t>
  </si>
  <si>
    <t xml:space="preserve"> </t>
  </si>
  <si>
    <t>Total pupils in schools with no qualified computing teacher</t>
  </si>
  <si>
    <t>Total pupils in Scottish secondaries schools according to dashboard</t>
  </si>
  <si>
    <t>Total pupils in secondaries not inluding South Lanarkshire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</si>
</sst>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222222"/>
      <name val="Arial"/>
      <family val="2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color rgb="FF222222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3" borderId="1" xfId="0" applyFill="1" applyBorder="1"/>
    <xf numFmtId="0" fontId="0" fillId="2" borderId="1" xfId="0" applyFill="1" applyBorder="1"/>
    <xf numFmtId="0" fontId="0" fillId="5" borderId="1" xfId="0" applyFill="1" applyBorder="1"/>
    <xf numFmtId="0" fontId="2" fillId="0" borderId="12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3" borderId="7" xfId="0" applyFill="1" applyBorder="1"/>
    <xf numFmtId="0" fontId="0" fillId="3" borderId="14" xfId="0" applyFill="1" applyBorder="1"/>
    <xf numFmtId="0" fontId="0" fillId="3" borderId="15" xfId="0" applyFill="1" applyBorder="1"/>
    <xf numFmtId="0" fontId="0" fillId="4" borderId="1" xfId="0" applyFill="1" applyBorder="1"/>
    <xf numFmtId="0" fontId="0" fillId="4" borderId="15" xfId="0" applyFill="1" applyBorder="1"/>
    <xf numFmtId="0" fontId="0" fillId="0" borderId="15" xfId="0" applyBorder="1"/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7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5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0" fillId="2" borderId="7" xfId="0" applyFill="1" applyBorder="1"/>
    <xf numFmtId="0" fontId="5" fillId="6" borderId="17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8" fillId="6" borderId="8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6" borderId="10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8" fillId="6" borderId="13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0" fillId="4" borderId="7" xfId="0" applyFill="1" applyBorder="1"/>
    <xf numFmtId="0" fontId="7" fillId="4" borderId="7" xfId="0" applyFont="1" applyFill="1" applyBorder="1" applyAlignment="1">
      <alignment horizontal="right" vertical="center"/>
    </xf>
    <xf numFmtId="0" fontId="7" fillId="6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9" fillId="7" borderId="7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vertical="center"/>
    </xf>
    <xf numFmtId="0" fontId="7" fillId="6" borderId="0" xfId="0" applyFont="1" applyFill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0" fillId="3" borderId="5" xfId="0" applyFill="1" applyBorder="1"/>
    <xf numFmtId="0" fontId="10" fillId="3" borderId="5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5" fillId="6" borderId="23" xfId="0" applyFont="1" applyFill="1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0" fontId="5" fillId="2" borderId="1" xfId="0" applyFont="1" applyFill="1" applyBorder="1" applyAlignment="1">
      <alignment vertical="center" wrapText="1"/>
    </xf>
    <xf numFmtId="0" fontId="0" fillId="2" borderId="4" xfId="0" applyFill="1" applyBorder="1"/>
    <xf numFmtId="0" fontId="5" fillId="0" borderId="1" xfId="0" applyFont="1" applyBorder="1" applyAlignment="1">
      <alignment vertical="center" wrapText="1"/>
    </xf>
    <xf numFmtId="0" fontId="0" fillId="0" borderId="4" xfId="0" applyBorder="1"/>
    <xf numFmtId="0" fontId="0" fillId="3" borderId="7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2" xfId="0" applyFill="1" applyBorder="1"/>
    <xf numFmtId="0" fontId="0" fillId="0" borderId="7" xfId="0" quotePrefix="1" applyBorder="1" applyAlignment="1">
      <alignment wrapText="1"/>
    </xf>
    <xf numFmtId="0" fontId="0" fillId="0" borderId="1" xfId="0" quotePrefix="1" applyBorder="1" applyAlignment="1">
      <alignment wrapText="1"/>
    </xf>
    <xf numFmtId="0" fontId="0" fillId="3" borderId="1" xfId="0" quotePrefix="1" applyFill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0" fontId="0" fillId="0" borderId="26" xfId="0" applyBorder="1"/>
    <xf numFmtId="0" fontId="0" fillId="3" borderId="27" xfId="0" applyFill="1" applyBorder="1"/>
    <xf numFmtId="0" fontId="0" fillId="3" borderId="8" xfId="0" applyFill="1" applyBorder="1"/>
    <xf numFmtId="0" fontId="0" fillId="2" borderId="23" xfId="0" applyFill="1" applyBorder="1"/>
    <xf numFmtId="0" fontId="0" fillId="2" borderId="10" xfId="0" applyFill="1" applyBorder="1"/>
    <xf numFmtId="0" fontId="0" fillId="4" borderId="23" xfId="0" applyFill="1" applyBorder="1"/>
    <xf numFmtId="0" fontId="0" fillId="4" borderId="10" xfId="0" applyFill="1" applyBorder="1"/>
    <xf numFmtId="0" fontId="0" fillId="3" borderId="23" xfId="0" applyFill="1" applyBorder="1"/>
    <xf numFmtId="0" fontId="0" fillId="3" borderId="10" xfId="0" applyFill="1" applyBorder="1"/>
    <xf numFmtId="0" fontId="11" fillId="0" borderId="14" xfId="0" applyFont="1" applyBorder="1"/>
    <xf numFmtId="0" fontId="0" fillId="0" borderId="14" xfId="0" applyBorder="1"/>
    <xf numFmtId="0" fontId="0" fillId="0" borderId="28" xfId="0" applyBorder="1"/>
    <xf numFmtId="0" fontId="0" fillId="2" borderId="29" xfId="0" applyFill="1" applyBorder="1"/>
    <xf numFmtId="0" fontId="0" fillId="2" borderId="5" xfId="0" applyFill="1" applyBorder="1"/>
    <xf numFmtId="0" fontId="0" fillId="0" borderId="30" xfId="0" applyBorder="1"/>
    <xf numFmtId="0" fontId="0" fillId="3" borderId="29" xfId="0" applyFill="1" applyBorder="1"/>
    <xf numFmtId="0" fontId="0" fillId="0" borderId="29" xfId="0" applyBorder="1"/>
    <xf numFmtId="0" fontId="0" fillId="4" borderId="29" xfId="0" applyFill="1" applyBorder="1"/>
    <xf numFmtId="0" fontId="0" fillId="4" borderId="5" xfId="0" applyFill="1" applyBorder="1"/>
    <xf numFmtId="0" fontId="0" fillId="0" borderId="34" xfId="0" applyBorder="1"/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0" fillId="3" borderId="25" xfId="0" applyFill="1" applyBorder="1"/>
    <xf numFmtId="0" fontId="0" fillId="2" borderId="15" xfId="0" applyFill="1" applyBorder="1"/>
    <xf numFmtId="0" fontId="0" fillId="0" borderId="27" xfId="0" applyBorder="1"/>
    <xf numFmtId="0" fontId="14" fillId="7" borderId="7" xfId="0" applyFont="1" applyFill="1" applyBorder="1" applyAlignment="1">
      <alignment vertical="center"/>
    </xf>
    <xf numFmtId="0" fontId="14" fillId="7" borderId="7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14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right" vertical="center"/>
    </xf>
    <xf numFmtId="0" fontId="14" fillId="7" borderId="12" xfId="0" applyFont="1" applyFill="1" applyBorder="1" applyAlignment="1">
      <alignment vertical="center"/>
    </xf>
    <xf numFmtId="0" fontId="14" fillId="7" borderId="12" xfId="0" applyFont="1" applyFill="1" applyBorder="1" applyAlignment="1">
      <alignment horizontal="right" vertical="center"/>
    </xf>
    <xf numFmtId="2" fontId="0" fillId="2" borderId="1" xfId="0" applyNumberFormat="1" applyFill="1" applyBorder="1"/>
    <xf numFmtId="0" fontId="12" fillId="3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64" fontId="0" fillId="3" borderId="7" xfId="0" applyNumberFormat="1" applyFill="1" applyBorder="1"/>
    <xf numFmtId="164" fontId="0" fillId="2" borderId="1" xfId="0" applyNumberFormat="1" applyFill="1" applyBorder="1"/>
    <xf numFmtId="17" fontId="0" fillId="2" borderId="1" xfId="0" applyNumberFormat="1" applyFill="1" applyBorder="1"/>
    <xf numFmtId="17" fontId="0" fillId="3" borderId="1" xfId="0" applyNumberFormat="1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17" fontId="0" fillId="0" borderId="1" xfId="0" applyNumberFormat="1" applyBorder="1"/>
    <xf numFmtId="164" fontId="0" fillId="0" borderId="15" xfId="0" applyNumberFormat="1" applyBorder="1"/>
    <xf numFmtId="0" fontId="15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38" xfId="0" applyBorder="1"/>
    <xf numFmtId="0" fontId="16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right" vertical="center"/>
    </xf>
    <xf numFmtId="0" fontId="16" fillId="7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right" vertical="center"/>
    </xf>
    <xf numFmtId="0" fontId="17" fillId="0" borderId="0" xfId="0" applyFont="1"/>
    <xf numFmtId="0" fontId="3" fillId="2" borderId="7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right" vertical="center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right" vertical="center" wrapText="1"/>
    </xf>
    <xf numFmtId="0" fontId="1" fillId="0" borderId="0" xfId="0" applyFont="1"/>
    <xf numFmtId="3" fontId="0" fillId="0" borderId="0" xfId="0" applyNumberFormat="1"/>
    <xf numFmtId="0" fontId="0" fillId="6" borderId="0" xfId="0" applyFill="1"/>
    <xf numFmtId="0" fontId="4" fillId="0" borderId="2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595F-7AD1-4CC9-98B8-3A22C46C78DC}">
  <dimension ref="A1:T407"/>
  <sheetViews>
    <sheetView tabSelected="1" topLeftCell="B1" workbookViewId="0">
      <pane ySplit="3" topLeftCell="A4" activePane="bottomLeft" state="frozen"/>
      <selection pane="bottomLeft" activeCell="E13" sqref="E13"/>
    </sheetView>
  </sheetViews>
  <sheetFormatPr defaultRowHeight="15" x14ac:dyDescent="0.25"/>
  <cols>
    <col min="1" max="1" width="4" customWidth="1"/>
    <col min="2" max="2" width="19" customWidth="1"/>
    <col min="3" max="3" width="33.5703125" customWidth="1"/>
    <col min="4" max="4" width="11.42578125" customWidth="1"/>
    <col min="5" max="5" width="8.5703125" customWidth="1"/>
    <col min="6" max="6" width="9.7109375" customWidth="1"/>
    <col min="7" max="7" width="7.42578125" customWidth="1"/>
    <col min="8" max="8" width="11.140625" customWidth="1"/>
    <col min="11" max="11" width="11" customWidth="1"/>
    <col min="12" max="12" width="57.140625" customWidth="1"/>
    <col min="14" max="14" width="11" customWidth="1"/>
    <col min="15" max="15" width="13.140625" customWidth="1"/>
    <col min="16" max="16" width="13" customWidth="1"/>
    <col min="17" max="17" width="13.140625" customWidth="1"/>
    <col min="20" max="20" width="12.7109375" customWidth="1"/>
  </cols>
  <sheetData>
    <row r="1" spans="1:12" x14ac:dyDescent="0.25">
      <c r="C1" s="1" t="s">
        <v>0</v>
      </c>
      <c r="D1" s="2" t="s">
        <v>1</v>
      </c>
      <c r="E1" s="2"/>
      <c r="F1" s="2"/>
      <c r="G1" s="2"/>
      <c r="H1" s="3" t="s">
        <v>2</v>
      </c>
      <c r="I1" s="3"/>
      <c r="J1" s="3"/>
      <c r="K1" s="3"/>
      <c r="L1" s="172"/>
    </row>
    <row r="2" spans="1:12" x14ac:dyDescent="0.25">
      <c r="B2" s="4"/>
      <c r="C2" s="4"/>
      <c r="D2" s="190" t="s">
        <v>3</v>
      </c>
      <c r="E2" s="191"/>
      <c r="F2" s="192"/>
      <c r="G2" s="193" t="s">
        <v>4</v>
      </c>
      <c r="H2" s="193"/>
      <c r="I2" s="193"/>
      <c r="J2" s="193"/>
      <c r="K2" s="193"/>
      <c r="L2" s="5"/>
    </row>
    <row r="3" spans="1:12" ht="35.25" customHeight="1" x14ac:dyDescent="0.25">
      <c r="A3" t="s">
        <v>5</v>
      </c>
      <c r="B3" s="4" t="s">
        <v>6</v>
      </c>
      <c r="C3" s="4" t="s">
        <v>7</v>
      </c>
      <c r="D3" s="6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</row>
    <row r="4" spans="1:12" ht="15.75" thickBot="1" x14ac:dyDescent="0.3">
      <c r="B4" s="8"/>
      <c r="I4" s="9"/>
      <c r="J4" s="9"/>
      <c r="K4" s="9"/>
      <c r="L4" s="9"/>
    </row>
    <row r="5" spans="1:12" x14ac:dyDescent="0.25">
      <c r="A5">
        <v>1</v>
      </c>
      <c r="B5" s="178" t="s">
        <v>17</v>
      </c>
      <c r="C5" s="10" t="s">
        <v>18</v>
      </c>
      <c r="D5" s="10">
        <v>1173</v>
      </c>
      <c r="E5" s="10" t="s">
        <v>19</v>
      </c>
      <c r="F5" s="10">
        <v>89.8</v>
      </c>
      <c r="G5" s="10">
        <v>9</v>
      </c>
      <c r="H5" s="10">
        <v>4</v>
      </c>
      <c r="I5" s="10">
        <v>4</v>
      </c>
      <c r="J5" s="10">
        <v>5</v>
      </c>
      <c r="K5" s="10">
        <v>2</v>
      </c>
      <c r="L5" s="11"/>
    </row>
    <row r="6" spans="1:12" x14ac:dyDescent="0.25">
      <c r="A6">
        <f>SUM(A5+1)</f>
        <v>2</v>
      </c>
      <c r="B6" s="179"/>
      <c r="C6" s="5" t="s">
        <v>20</v>
      </c>
      <c r="D6" s="5">
        <v>732</v>
      </c>
      <c r="E6" s="5" t="s">
        <v>21</v>
      </c>
      <c r="F6" s="5">
        <v>91.9</v>
      </c>
      <c r="G6" s="5">
        <v>5.0999999999999996</v>
      </c>
      <c r="H6" s="5">
        <v>2</v>
      </c>
      <c r="I6" s="5">
        <v>2</v>
      </c>
      <c r="J6" s="5">
        <v>2.7</v>
      </c>
      <c r="K6" s="5">
        <v>2</v>
      </c>
      <c r="L6" s="12"/>
    </row>
    <row r="7" spans="1:12" x14ac:dyDescent="0.25">
      <c r="A7">
        <f t="shared" ref="A7:A15" si="0">SUM(A6+1)</f>
        <v>3</v>
      </c>
      <c r="B7" s="179"/>
      <c r="C7" s="13" t="s">
        <v>22</v>
      </c>
      <c r="D7" s="13">
        <v>876</v>
      </c>
      <c r="E7" s="13" t="s">
        <v>21</v>
      </c>
      <c r="F7" s="13">
        <v>89.9</v>
      </c>
      <c r="G7" s="13">
        <v>6.4</v>
      </c>
      <c r="H7" s="13">
        <v>2.6</v>
      </c>
      <c r="I7" s="13">
        <v>2</v>
      </c>
      <c r="J7" s="13">
        <v>3.2</v>
      </c>
      <c r="K7" s="13">
        <v>1</v>
      </c>
      <c r="L7" s="12"/>
    </row>
    <row r="8" spans="1:12" x14ac:dyDescent="0.25">
      <c r="A8">
        <f t="shared" si="0"/>
        <v>4</v>
      </c>
      <c r="B8" s="179"/>
      <c r="C8" s="5" t="s">
        <v>23</v>
      </c>
      <c r="D8" s="5">
        <v>1188</v>
      </c>
      <c r="E8" s="5" t="s">
        <v>19</v>
      </c>
      <c r="F8" s="5">
        <v>94.7</v>
      </c>
      <c r="G8" s="5">
        <v>8</v>
      </c>
      <c r="H8" s="5">
        <v>5.8</v>
      </c>
      <c r="I8" s="5">
        <v>4</v>
      </c>
      <c r="J8" s="5">
        <v>4.8</v>
      </c>
      <c r="K8" s="5">
        <v>2</v>
      </c>
      <c r="L8" s="12"/>
    </row>
    <row r="9" spans="1:12" x14ac:dyDescent="0.25">
      <c r="A9">
        <f t="shared" si="0"/>
        <v>5</v>
      </c>
      <c r="B9" s="179"/>
      <c r="C9" s="5" t="s">
        <v>24</v>
      </c>
      <c r="D9" s="5">
        <v>643</v>
      </c>
      <c r="E9" s="5" t="s">
        <v>21</v>
      </c>
      <c r="F9" s="5">
        <v>90.9</v>
      </c>
      <c r="G9" s="5">
        <v>9</v>
      </c>
      <c r="H9" s="5">
        <v>3</v>
      </c>
      <c r="I9" s="5">
        <v>2</v>
      </c>
      <c r="J9" s="5">
        <v>4</v>
      </c>
      <c r="K9" s="5">
        <v>2</v>
      </c>
      <c r="L9" s="12"/>
    </row>
    <row r="10" spans="1:12" x14ac:dyDescent="0.25">
      <c r="A10">
        <f t="shared" si="0"/>
        <v>6</v>
      </c>
      <c r="B10" s="179"/>
      <c r="C10" s="5" t="s">
        <v>25</v>
      </c>
      <c r="D10" s="5">
        <v>1019</v>
      </c>
      <c r="E10" s="5" t="s">
        <v>21</v>
      </c>
      <c r="F10" s="5">
        <v>91.9</v>
      </c>
      <c r="G10" s="5">
        <v>9</v>
      </c>
      <c r="H10" s="5">
        <v>3</v>
      </c>
      <c r="I10" s="5">
        <v>4</v>
      </c>
      <c r="J10" s="5">
        <v>6</v>
      </c>
      <c r="K10" s="5">
        <v>2</v>
      </c>
      <c r="L10" s="12"/>
    </row>
    <row r="11" spans="1:12" x14ac:dyDescent="0.25">
      <c r="A11">
        <f t="shared" si="0"/>
        <v>7</v>
      </c>
      <c r="B11" s="179"/>
      <c r="C11" s="14" t="s">
        <v>26</v>
      </c>
      <c r="D11" s="14">
        <v>1019</v>
      </c>
      <c r="E11" s="14" t="s">
        <v>21</v>
      </c>
      <c r="F11" s="14">
        <v>91.9</v>
      </c>
      <c r="G11" s="14">
        <v>7</v>
      </c>
      <c r="H11" s="14">
        <v>5</v>
      </c>
      <c r="I11" s="14">
        <v>4</v>
      </c>
      <c r="J11" s="14">
        <v>5</v>
      </c>
      <c r="K11" s="14">
        <v>0</v>
      </c>
      <c r="L11" s="12"/>
    </row>
    <row r="12" spans="1:12" x14ac:dyDescent="0.25">
      <c r="A12">
        <f t="shared" si="0"/>
        <v>8</v>
      </c>
      <c r="B12" s="179"/>
      <c r="C12" s="15" t="s">
        <v>27</v>
      </c>
      <c r="D12" s="15">
        <v>1138</v>
      </c>
      <c r="E12" s="15" t="s">
        <v>28</v>
      </c>
      <c r="F12" s="15">
        <v>87.2</v>
      </c>
      <c r="G12" s="15">
        <v>9</v>
      </c>
      <c r="H12" s="15">
        <v>3</v>
      </c>
      <c r="I12" s="15">
        <v>2</v>
      </c>
      <c r="J12" s="15">
        <v>5</v>
      </c>
      <c r="K12" s="15">
        <v>1</v>
      </c>
      <c r="L12" s="12"/>
    </row>
    <row r="13" spans="1:12" x14ac:dyDescent="0.25">
      <c r="A13">
        <f t="shared" si="0"/>
        <v>9</v>
      </c>
      <c r="B13" s="179"/>
      <c r="C13" s="13" t="s">
        <v>29</v>
      </c>
      <c r="D13" s="13">
        <v>783</v>
      </c>
      <c r="E13" s="13" t="s">
        <v>30</v>
      </c>
      <c r="F13" s="13">
        <v>85.4</v>
      </c>
      <c r="G13" s="13">
        <v>3</v>
      </c>
      <c r="H13" s="13">
        <v>2</v>
      </c>
      <c r="I13" s="13">
        <v>2</v>
      </c>
      <c r="J13" s="13">
        <v>3</v>
      </c>
      <c r="K13" s="13">
        <v>1</v>
      </c>
      <c r="L13" s="12"/>
    </row>
    <row r="14" spans="1:12" x14ac:dyDescent="0.25">
      <c r="A14">
        <f t="shared" si="0"/>
        <v>10</v>
      </c>
      <c r="B14" s="179"/>
      <c r="C14" s="5" t="s">
        <v>31</v>
      </c>
      <c r="D14" s="5">
        <v>869</v>
      </c>
      <c r="E14" s="5" t="s">
        <v>19</v>
      </c>
      <c r="F14" s="5">
        <v>92.8</v>
      </c>
      <c r="G14" s="5">
        <v>5</v>
      </c>
      <c r="H14" s="5">
        <v>3</v>
      </c>
      <c r="I14" s="5">
        <v>3</v>
      </c>
      <c r="J14" s="5">
        <v>5</v>
      </c>
      <c r="K14" s="5">
        <v>2</v>
      </c>
      <c r="L14" s="12"/>
    </row>
    <row r="15" spans="1:12" x14ac:dyDescent="0.25">
      <c r="A15">
        <f t="shared" si="0"/>
        <v>11</v>
      </c>
      <c r="B15" s="179"/>
      <c r="C15" s="5" t="s">
        <v>32</v>
      </c>
      <c r="D15" s="5">
        <v>990</v>
      </c>
      <c r="E15" s="5" t="s">
        <v>28</v>
      </c>
      <c r="F15" s="5">
        <v>91.6</v>
      </c>
      <c r="G15" s="5">
        <v>5</v>
      </c>
      <c r="H15" s="5">
        <v>6</v>
      </c>
      <c r="I15" s="5">
        <v>3</v>
      </c>
      <c r="J15" s="5">
        <v>5</v>
      </c>
      <c r="K15" s="5">
        <v>2</v>
      </c>
      <c r="L15" s="12"/>
    </row>
    <row r="16" spans="1:12" ht="25.5" thickBot="1" x14ac:dyDescent="0.3">
      <c r="B16" s="180"/>
      <c r="C16" s="16" t="s">
        <v>33</v>
      </c>
      <c r="D16" s="17">
        <f>D11</f>
        <v>1019</v>
      </c>
      <c r="E16" s="17"/>
      <c r="F16" s="17"/>
      <c r="G16" s="17"/>
      <c r="H16" s="17"/>
      <c r="I16" s="17"/>
      <c r="J16" s="17"/>
      <c r="K16" s="17"/>
      <c r="L16" s="18"/>
    </row>
    <row r="17" spans="1:12" x14ac:dyDescent="0.25">
      <c r="A17">
        <v>12</v>
      </c>
      <c r="B17" s="178" t="s">
        <v>34</v>
      </c>
      <c r="C17" s="19" t="s">
        <v>35</v>
      </c>
      <c r="D17" s="20">
        <v>707</v>
      </c>
      <c r="E17" s="19" t="s">
        <v>19</v>
      </c>
      <c r="F17" s="19">
        <v>92.3</v>
      </c>
      <c r="G17" s="19">
        <v>4.7</v>
      </c>
      <c r="H17" s="19">
        <v>2</v>
      </c>
      <c r="I17" s="19">
        <v>1</v>
      </c>
      <c r="J17" s="19">
        <v>3.6</v>
      </c>
      <c r="K17" s="19">
        <v>1</v>
      </c>
      <c r="L17" s="11"/>
    </row>
    <row r="18" spans="1:12" ht="15.75" customHeight="1" x14ac:dyDescent="0.25">
      <c r="A18">
        <f>SUM(A17+1)</f>
        <v>13</v>
      </c>
      <c r="B18" s="179"/>
      <c r="C18" s="5" t="s">
        <v>36</v>
      </c>
      <c r="D18" s="5">
        <v>704</v>
      </c>
      <c r="E18" s="5" t="s">
        <v>19</v>
      </c>
      <c r="F18" s="5">
        <v>95.6</v>
      </c>
      <c r="G18" s="5">
        <v>4</v>
      </c>
      <c r="H18" s="5">
        <v>1</v>
      </c>
      <c r="I18" s="5">
        <v>1.8</v>
      </c>
      <c r="J18" s="5">
        <v>2.8</v>
      </c>
      <c r="K18" s="5">
        <v>2.8</v>
      </c>
      <c r="L18" s="12"/>
    </row>
    <row r="19" spans="1:12" ht="15.75" customHeight="1" x14ac:dyDescent="0.25">
      <c r="A19">
        <f t="shared" ref="A19:A51" si="1">SUM(A18+1)</f>
        <v>14</v>
      </c>
      <c r="B19" s="179"/>
      <c r="C19" s="5" t="s">
        <v>37</v>
      </c>
      <c r="D19" s="5">
        <v>851</v>
      </c>
      <c r="E19" s="5" t="s">
        <v>19</v>
      </c>
      <c r="F19" s="5">
        <v>93.8</v>
      </c>
      <c r="G19" s="5">
        <v>5.8</v>
      </c>
      <c r="H19" s="5">
        <v>3</v>
      </c>
      <c r="I19" s="5">
        <v>3.1</v>
      </c>
      <c r="J19" s="5">
        <v>2</v>
      </c>
      <c r="K19" s="5">
        <v>2</v>
      </c>
      <c r="L19" s="12"/>
    </row>
    <row r="20" spans="1:12" ht="15.75" customHeight="1" x14ac:dyDescent="0.25">
      <c r="A20">
        <f t="shared" si="1"/>
        <v>15</v>
      </c>
      <c r="B20" s="179"/>
      <c r="C20" s="5" t="s">
        <v>38</v>
      </c>
      <c r="D20" s="5">
        <v>962</v>
      </c>
      <c r="E20" s="5" t="s">
        <v>21</v>
      </c>
      <c r="F20" s="5">
        <v>92.8</v>
      </c>
      <c r="G20" s="5">
        <v>3.6</v>
      </c>
      <c r="H20" s="5">
        <v>1.6</v>
      </c>
      <c r="I20" s="5">
        <v>1</v>
      </c>
      <c r="J20" s="5">
        <v>2</v>
      </c>
      <c r="K20" s="5">
        <v>2</v>
      </c>
      <c r="L20" s="12" t="s">
        <v>39</v>
      </c>
    </row>
    <row r="21" spans="1:12" ht="15.75" customHeight="1" x14ac:dyDescent="0.25">
      <c r="A21">
        <f t="shared" si="1"/>
        <v>16</v>
      </c>
      <c r="B21" s="179"/>
      <c r="C21" s="5" t="s">
        <v>40</v>
      </c>
      <c r="D21" s="5">
        <v>1124</v>
      </c>
      <c r="E21" s="5" t="s">
        <v>19</v>
      </c>
      <c r="F21" s="5">
        <v>92.8</v>
      </c>
      <c r="G21" s="5">
        <v>4.5999999999999996</v>
      </c>
      <c r="H21" s="5">
        <v>2.5</v>
      </c>
      <c r="I21" s="5">
        <v>3</v>
      </c>
      <c r="J21" s="5">
        <v>4.5999999999999996</v>
      </c>
      <c r="K21" s="5">
        <v>2</v>
      </c>
      <c r="L21" s="12"/>
    </row>
    <row r="22" spans="1:12" ht="15.75" customHeight="1" x14ac:dyDescent="0.25">
      <c r="A22">
        <f t="shared" si="1"/>
        <v>17</v>
      </c>
      <c r="B22" s="179"/>
      <c r="C22" s="5" t="s">
        <v>41</v>
      </c>
      <c r="D22" s="5">
        <v>1125</v>
      </c>
      <c r="E22" s="5" t="s">
        <v>21</v>
      </c>
      <c r="F22" s="5">
        <v>89.6</v>
      </c>
      <c r="G22" s="5">
        <v>6.6</v>
      </c>
      <c r="H22" s="5">
        <v>4</v>
      </c>
      <c r="I22" s="5">
        <v>3</v>
      </c>
      <c r="J22" s="5">
        <v>3</v>
      </c>
      <c r="K22" s="5">
        <v>1.8</v>
      </c>
      <c r="L22" s="12" t="s">
        <v>42</v>
      </c>
    </row>
    <row r="23" spans="1:12" ht="15.75" customHeight="1" x14ac:dyDescent="0.25">
      <c r="A23">
        <f t="shared" si="1"/>
        <v>18</v>
      </c>
      <c r="B23" s="179"/>
      <c r="C23" s="5" t="s">
        <v>43</v>
      </c>
      <c r="D23" s="5">
        <v>1195</v>
      </c>
      <c r="E23" s="5" t="s">
        <v>21</v>
      </c>
      <c r="F23" s="5">
        <v>94.1</v>
      </c>
      <c r="G23" s="5">
        <v>8.8000000000000007</v>
      </c>
      <c r="H23" s="5">
        <v>1.6</v>
      </c>
      <c r="I23" s="5">
        <v>3.4</v>
      </c>
      <c r="J23" s="5">
        <v>2.8</v>
      </c>
      <c r="K23" s="5">
        <v>2.6</v>
      </c>
      <c r="L23" s="12" t="s">
        <v>44</v>
      </c>
    </row>
    <row r="24" spans="1:12" ht="15.75" customHeight="1" x14ac:dyDescent="0.25">
      <c r="A24">
        <f t="shared" si="1"/>
        <v>19</v>
      </c>
      <c r="B24" s="179"/>
      <c r="C24" s="21" t="s">
        <v>45</v>
      </c>
      <c r="D24" s="21">
        <v>982</v>
      </c>
      <c r="E24" s="13" t="s">
        <v>19</v>
      </c>
      <c r="F24" s="21">
        <v>94.5</v>
      </c>
      <c r="G24" s="13">
        <v>6</v>
      </c>
      <c r="H24" s="13">
        <v>2.6</v>
      </c>
      <c r="I24" s="13">
        <v>2.6</v>
      </c>
      <c r="J24" s="13">
        <v>3</v>
      </c>
      <c r="K24" s="13">
        <v>1</v>
      </c>
      <c r="L24" s="12"/>
    </row>
    <row r="25" spans="1:12" ht="15.75" customHeight="1" x14ac:dyDescent="0.25">
      <c r="A25">
        <f t="shared" si="1"/>
        <v>20</v>
      </c>
      <c r="B25" s="179"/>
      <c r="C25" s="22" t="s">
        <v>46</v>
      </c>
      <c r="D25" s="22">
        <v>1177</v>
      </c>
      <c r="E25" s="22" t="s">
        <v>21</v>
      </c>
      <c r="F25" s="22">
        <v>94.6</v>
      </c>
      <c r="G25" s="22">
        <v>9.8000000000000007</v>
      </c>
      <c r="H25" s="22">
        <v>3</v>
      </c>
      <c r="I25" s="22">
        <v>3</v>
      </c>
      <c r="J25" s="22">
        <v>1.8</v>
      </c>
      <c r="K25" s="22">
        <v>1</v>
      </c>
      <c r="L25" s="12" t="s">
        <v>47</v>
      </c>
    </row>
    <row r="26" spans="1:12" ht="15.75" customHeight="1" x14ac:dyDescent="0.25">
      <c r="A26">
        <f t="shared" si="1"/>
        <v>21</v>
      </c>
      <c r="B26" s="179"/>
      <c r="C26" s="13" t="s">
        <v>48</v>
      </c>
      <c r="D26" s="13">
        <v>677</v>
      </c>
      <c r="E26" s="13" t="s">
        <v>21</v>
      </c>
      <c r="F26" s="13">
        <v>94</v>
      </c>
      <c r="G26" s="13">
        <v>5</v>
      </c>
      <c r="H26" s="13">
        <v>2</v>
      </c>
      <c r="I26" s="13"/>
      <c r="J26" s="13">
        <v>1.8</v>
      </c>
      <c r="K26" s="13">
        <v>1</v>
      </c>
      <c r="L26" s="12"/>
    </row>
    <row r="27" spans="1:12" ht="15.75" customHeight="1" x14ac:dyDescent="0.25">
      <c r="A27">
        <f t="shared" si="1"/>
        <v>22</v>
      </c>
      <c r="B27" s="179"/>
      <c r="C27" s="5" t="s">
        <v>49</v>
      </c>
      <c r="D27" s="5">
        <v>1007</v>
      </c>
      <c r="E27" s="5" t="s">
        <v>21</v>
      </c>
      <c r="F27" s="5">
        <v>92.6</v>
      </c>
      <c r="G27" s="5">
        <v>7</v>
      </c>
      <c r="H27" s="5">
        <v>3.6</v>
      </c>
      <c r="I27" s="5"/>
      <c r="J27" s="5">
        <v>4.0999999999999996</v>
      </c>
      <c r="K27" s="5">
        <v>2</v>
      </c>
      <c r="L27" s="12"/>
    </row>
    <row r="28" spans="1:12" ht="15.75" customHeight="1" x14ac:dyDescent="0.25">
      <c r="A28">
        <f t="shared" si="1"/>
        <v>23</v>
      </c>
      <c r="B28" s="179"/>
      <c r="C28" s="13" t="s">
        <v>50</v>
      </c>
      <c r="D28" s="13">
        <v>892</v>
      </c>
      <c r="E28" s="13" t="s">
        <v>21</v>
      </c>
      <c r="F28" s="13">
        <v>92.1</v>
      </c>
      <c r="G28" s="13">
        <v>4.8</v>
      </c>
      <c r="H28" s="13">
        <v>2</v>
      </c>
      <c r="I28" s="13">
        <v>3</v>
      </c>
      <c r="J28" s="13">
        <v>2</v>
      </c>
      <c r="K28" s="13">
        <v>1</v>
      </c>
      <c r="L28" s="12"/>
    </row>
    <row r="29" spans="1:12" ht="15.75" customHeight="1" x14ac:dyDescent="0.25">
      <c r="A29">
        <f t="shared" si="1"/>
        <v>24</v>
      </c>
      <c r="B29" s="179"/>
      <c r="C29" s="22" t="s">
        <v>51</v>
      </c>
      <c r="D29" s="22">
        <v>1225</v>
      </c>
      <c r="E29" s="22" t="s">
        <v>21</v>
      </c>
      <c r="F29" s="22">
        <v>89</v>
      </c>
      <c r="G29" s="23">
        <v>6.2</v>
      </c>
      <c r="H29" s="22">
        <v>4</v>
      </c>
      <c r="I29" s="22">
        <v>3</v>
      </c>
      <c r="J29" s="22">
        <v>3</v>
      </c>
      <c r="K29" s="22">
        <v>1</v>
      </c>
      <c r="L29" s="12"/>
    </row>
    <row r="30" spans="1:12" ht="15.75" customHeight="1" x14ac:dyDescent="0.25">
      <c r="A30">
        <f t="shared" si="1"/>
        <v>25</v>
      </c>
      <c r="B30" s="179"/>
      <c r="C30" s="5" t="s">
        <v>52</v>
      </c>
      <c r="D30" s="5">
        <v>930</v>
      </c>
      <c r="E30" s="5" t="s">
        <v>19</v>
      </c>
      <c r="F30" s="5">
        <v>95.1</v>
      </c>
      <c r="G30" s="24">
        <v>8.1999999999999993</v>
      </c>
      <c r="H30" s="5">
        <v>2.8</v>
      </c>
      <c r="I30" s="5">
        <v>3</v>
      </c>
      <c r="J30" s="5">
        <v>2.8</v>
      </c>
      <c r="K30" s="5">
        <v>2.8</v>
      </c>
      <c r="L30" s="12" t="s">
        <v>53</v>
      </c>
    </row>
    <row r="31" spans="1:12" ht="15.75" customHeight="1" x14ac:dyDescent="0.25">
      <c r="A31">
        <f t="shared" si="1"/>
        <v>26</v>
      </c>
      <c r="B31" s="179"/>
      <c r="C31" s="13" t="s">
        <v>54</v>
      </c>
      <c r="D31" s="13">
        <v>685</v>
      </c>
      <c r="E31" s="13" t="s">
        <v>21</v>
      </c>
      <c r="F31" s="13">
        <v>91.8</v>
      </c>
      <c r="G31" s="13">
        <v>5.8</v>
      </c>
      <c r="H31" s="13">
        <v>0.6</v>
      </c>
      <c r="I31" s="13">
        <v>1</v>
      </c>
      <c r="J31" s="13">
        <v>4.4000000000000004</v>
      </c>
      <c r="K31" s="13">
        <v>0.8</v>
      </c>
      <c r="L31" s="12"/>
    </row>
    <row r="32" spans="1:12" ht="15.75" customHeight="1" x14ac:dyDescent="0.25">
      <c r="A32">
        <f t="shared" si="1"/>
        <v>27</v>
      </c>
      <c r="B32" s="179"/>
      <c r="C32" s="13" t="s">
        <v>55</v>
      </c>
      <c r="D32" s="13">
        <v>652</v>
      </c>
      <c r="E32" s="13" t="s">
        <v>21</v>
      </c>
      <c r="F32" s="13">
        <v>91.8</v>
      </c>
      <c r="G32" s="13">
        <v>4</v>
      </c>
      <c r="H32" s="13">
        <v>2</v>
      </c>
      <c r="I32" s="13">
        <v>1</v>
      </c>
      <c r="J32" s="13">
        <v>3.4</v>
      </c>
      <c r="K32" s="13">
        <v>1</v>
      </c>
      <c r="L32" s="12"/>
    </row>
    <row r="33" spans="1:12" ht="15.75" thickBot="1" x14ac:dyDescent="0.3">
      <c r="A33">
        <f t="shared" si="1"/>
        <v>28</v>
      </c>
      <c r="B33" s="180"/>
      <c r="C33" s="17" t="s">
        <v>56</v>
      </c>
      <c r="D33" s="17">
        <v>823</v>
      </c>
      <c r="E33" s="17" t="s">
        <v>19</v>
      </c>
      <c r="F33" s="17">
        <v>95.7</v>
      </c>
      <c r="G33" s="17">
        <v>7</v>
      </c>
      <c r="H33" s="17">
        <v>1</v>
      </c>
      <c r="I33" s="17">
        <v>3.4</v>
      </c>
      <c r="J33" s="17">
        <v>3</v>
      </c>
      <c r="K33" s="17">
        <v>1.4</v>
      </c>
      <c r="L33" s="18" t="s">
        <v>42</v>
      </c>
    </row>
    <row r="34" spans="1:12" x14ac:dyDescent="0.25">
      <c r="A34">
        <f t="shared" si="1"/>
        <v>29</v>
      </c>
      <c r="B34" s="178" t="s">
        <v>57</v>
      </c>
      <c r="C34" s="19" t="s">
        <v>58</v>
      </c>
      <c r="D34" s="19">
        <v>691</v>
      </c>
      <c r="E34" s="19" t="s">
        <v>28</v>
      </c>
      <c r="F34" s="19">
        <v>88.6</v>
      </c>
      <c r="G34" s="19">
        <v>5</v>
      </c>
      <c r="H34" s="19">
        <v>2</v>
      </c>
      <c r="I34" s="19">
        <v>1</v>
      </c>
      <c r="J34" s="19">
        <v>3</v>
      </c>
      <c r="K34" s="19">
        <v>1</v>
      </c>
      <c r="L34" s="11"/>
    </row>
    <row r="35" spans="1:12" ht="15.75" customHeight="1" x14ac:dyDescent="0.25">
      <c r="A35">
        <f t="shared" si="1"/>
        <v>30</v>
      </c>
      <c r="B35" s="179"/>
      <c r="C35" s="5" t="s">
        <v>59</v>
      </c>
      <c r="D35" s="5">
        <v>880</v>
      </c>
      <c r="E35" s="5" t="s">
        <v>21</v>
      </c>
      <c r="F35" s="5">
        <v>88.1</v>
      </c>
      <c r="G35" s="5">
        <v>6</v>
      </c>
      <c r="H35" s="5">
        <v>2.4</v>
      </c>
      <c r="I35" s="5">
        <v>2.6</v>
      </c>
      <c r="J35" s="5">
        <v>4.5999999999999996</v>
      </c>
      <c r="K35" s="5">
        <v>2.8</v>
      </c>
      <c r="L35" s="12"/>
    </row>
    <row r="36" spans="1:12" ht="15.75" customHeight="1" x14ac:dyDescent="0.25">
      <c r="A36">
        <f t="shared" si="1"/>
        <v>31</v>
      </c>
      <c r="B36" s="179"/>
      <c r="C36" s="13" t="s">
        <v>60</v>
      </c>
      <c r="D36" s="13">
        <v>550</v>
      </c>
      <c r="E36" s="13" t="s">
        <v>21</v>
      </c>
      <c r="F36" s="13">
        <v>86.7</v>
      </c>
      <c r="G36" s="13">
        <v>5</v>
      </c>
      <c r="H36" s="13">
        <v>1</v>
      </c>
      <c r="I36" s="13">
        <v>1</v>
      </c>
      <c r="J36" s="13">
        <v>3</v>
      </c>
      <c r="K36" s="13">
        <v>1</v>
      </c>
      <c r="L36" s="12"/>
    </row>
    <row r="37" spans="1:12" ht="15.75" customHeight="1" x14ac:dyDescent="0.25">
      <c r="A37">
        <f t="shared" si="1"/>
        <v>32</v>
      </c>
      <c r="B37" s="179"/>
      <c r="C37" s="5" t="s">
        <v>61</v>
      </c>
      <c r="D37" s="5">
        <v>814</v>
      </c>
      <c r="E37" s="5" t="s">
        <v>21</v>
      </c>
      <c r="F37" s="5">
        <v>89.8</v>
      </c>
      <c r="G37" s="5">
        <v>7</v>
      </c>
      <c r="H37" s="5">
        <v>2.8</v>
      </c>
      <c r="I37" s="5">
        <v>2</v>
      </c>
      <c r="J37" s="5">
        <v>4</v>
      </c>
      <c r="K37" s="5">
        <v>2</v>
      </c>
      <c r="L37" s="12"/>
    </row>
    <row r="38" spans="1:12" ht="15.75" customHeight="1" x14ac:dyDescent="0.25">
      <c r="A38">
        <f t="shared" si="1"/>
        <v>33</v>
      </c>
      <c r="B38" s="179"/>
      <c r="C38" s="5" t="s">
        <v>62</v>
      </c>
      <c r="D38" s="5">
        <v>1089</v>
      </c>
      <c r="E38" s="5" t="s">
        <v>21</v>
      </c>
      <c r="F38" s="5">
        <v>88.9</v>
      </c>
      <c r="G38" s="5">
        <v>9</v>
      </c>
      <c r="H38" s="5">
        <v>3</v>
      </c>
      <c r="I38" s="5">
        <v>4</v>
      </c>
      <c r="J38" s="5">
        <v>3</v>
      </c>
      <c r="K38" s="5">
        <v>2</v>
      </c>
      <c r="L38" s="12"/>
    </row>
    <row r="39" spans="1:12" ht="15.75" customHeight="1" x14ac:dyDescent="0.25">
      <c r="A39">
        <f t="shared" si="1"/>
        <v>34</v>
      </c>
      <c r="B39" s="179"/>
      <c r="C39" s="22" t="s">
        <v>63</v>
      </c>
      <c r="D39" s="22">
        <v>1057</v>
      </c>
      <c r="E39" s="22" t="s">
        <v>19</v>
      </c>
      <c r="F39" s="22">
        <v>91.3</v>
      </c>
      <c r="G39" s="22">
        <v>8.3000000000000007</v>
      </c>
      <c r="H39" s="22">
        <v>3</v>
      </c>
      <c r="I39" s="22">
        <v>3</v>
      </c>
      <c r="J39" s="22">
        <v>3.8</v>
      </c>
      <c r="K39" s="22">
        <v>1</v>
      </c>
      <c r="L39" s="12"/>
    </row>
    <row r="40" spans="1:12" x14ac:dyDescent="0.25">
      <c r="A40">
        <f t="shared" si="1"/>
        <v>35</v>
      </c>
      <c r="B40" s="179"/>
      <c r="C40" s="5" t="s">
        <v>64</v>
      </c>
      <c r="D40" s="5">
        <v>857</v>
      </c>
      <c r="E40" s="5" t="s">
        <v>21</v>
      </c>
      <c r="F40" s="5">
        <v>88.8</v>
      </c>
      <c r="G40" s="5">
        <v>6.6</v>
      </c>
      <c r="H40" s="5">
        <v>4</v>
      </c>
      <c r="I40" s="5">
        <v>2</v>
      </c>
      <c r="J40" s="5">
        <v>3.6</v>
      </c>
      <c r="K40" s="5">
        <v>2</v>
      </c>
      <c r="L40" s="12"/>
    </row>
    <row r="41" spans="1:12" ht="15.75" customHeight="1" thickBot="1" x14ac:dyDescent="0.3">
      <c r="A41">
        <f t="shared" si="1"/>
        <v>36</v>
      </c>
      <c r="B41" s="180"/>
      <c r="C41" s="17" t="s">
        <v>65</v>
      </c>
      <c r="D41" s="17">
        <v>654</v>
      </c>
      <c r="E41" s="17" t="s">
        <v>21</v>
      </c>
      <c r="F41" s="17">
        <v>89.9</v>
      </c>
      <c r="G41" s="17">
        <v>7</v>
      </c>
      <c r="H41" s="17">
        <v>3</v>
      </c>
      <c r="I41" s="17">
        <v>1</v>
      </c>
      <c r="J41" s="17">
        <v>2</v>
      </c>
      <c r="K41" s="17">
        <v>2</v>
      </c>
      <c r="L41" s="18"/>
    </row>
    <row r="42" spans="1:12" ht="15.75" customHeight="1" x14ac:dyDescent="0.25">
      <c r="A42">
        <f t="shared" si="1"/>
        <v>37</v>
      </c>
      <c r="B42" s="178" t="s">
        <v>66</v>
      </c>
      <c r="C42" s="10" t="s">
        <v>67</v>
      </c>
      <c r="D42" s="10">
        <v>391</v>
      </c>
      <c r="E42" s="10" t="s">
        <v>21</v>
      </c>
      <c r="F42" s="10">
        <v>90</v>
      </c>
      <c r="G42" s="10">
        <v>4</v>
      </c>
      <c r="H42" s="10">
        <v>3</v>
      </c>
      <c r="I42" s="10">
        <v>1</v>
      </c>
      <c r="J42" s="10">
        <v>2</v>
      </c>
      <c r="K42" s="10">
        <v>3</v>
      </c>
      <c r="L42" s="11"/>
    </row>
    <row r="43" spans="1:12" ht="15.75" customHeight="1" x14ac:dyDescent="0.25">
      <c r="A43">
        <f t="shared" si="1"/>
        <v>38</v>
      </c>
      <c r="B43" s="179"/>
      <c r="C43" s="5" t="s">
        <v>68</v>
      </c>
      <c r="D43" s="5">
        <v>742</v>
      </c>
      <c r="E43" s="5" t="s">
        <v>21</v>
      </c>
      <c r="F43" s="5">
        <v>92.8</v>
      </c>
      <c r="G43" s="5">
        <v>5</v>
      </c>
      <c r="H43" s="5">
        <v>2</v>
      </c>
      <c r="I43" s="5">
        <v>2</v>
      </c>
      <c r="J43" s="5">
        <v>4</v>
      </c>
      <c r="K43" s="5">
        <v>2</v>
      </c>
      <c r="L43" s="12"/>
    </row>
    <row r="44" spans="1:12" ht="15.75" customHeight="1" x14ac:dyDescent="0.25">
      <c r="A44">
        <f t="shared" si="1"/>
        <v>39</v>
      </c>
      <c r="B44" s="179"/>
      <c r="C44" s="5" t="s">
        <v>69</v>
      </c>
      <c r="D44" s="5">
        <v>1263</v>
      </c>
      <c r="E44" s="5" t="s">
        <v>19</v>
      </c>
      <c r="F44" s="5">
        <v>89.6</v>
      </c>
      <c r="G44" s="5">
        <v>10</v>
      </c>
      <c r="H44" s="5">
        <v>4</v>
      </c>
      <c r="I44" s="5">
        <v>4</v>
      </c>
      <c r="J44" s="5">
        <v>6</v>
      </c>
      <c r="K44" s="5">
        <v>3</v>
      </c>
      <c r="L44" s="12"/>
    </row>
    <row r="45" spans="1:12" ht="15.75" customHeight="1" x14ac:dyDescent="0.25">
      <c r="A45">
        <f t="shared" si="1"/>
        <v>40</v>
      </c>
      <c r="B45" s="179"/>
      <c r="C45" s="14" t="s">
        <v>70</v>
      </c>
      <c r="D45" s="14">
        <v>189</v>
      </c>
      <c r="E45" s="14" t="s">
        <v>19</v>
      </c>
      <c r="F45" s="14">
        <v>90.6</v>
      </c>
      <c r="G45" s="14">
        <v>3</v>
      </c>
      <c r="H45" s="14">
        <v>3</v>
      </c>
      <c r="I45" s="14">
        <v>1</v>
      </c>
      <c r="J45" s="14">
        <v>2</v>
      </c>
      <c r="K45" s="14">
        <v>0</v>
      </c>
      <c r="L45" s="12"/>
    </row>
    <row r="46" spans="1:12" ht="15.75" customHeight="1" x14ac:dyDescent="0.25">
      <c r="A46">
        <f t="shared" si="1"/>
        <v>41</v>
      </c>
      <c r="B46" s="179"/>
      <c r="C46" s="14" t="s">
        <v>71</v>
      </c>
      <c r="D46" s="14">
        <v>422</v>
      </c>
      <c r="E46" s="14" t="s">
        <v>21</v>
      </c>
      <c r="F46" s="14">
        <v>90.4</v>
      </c>
      <c r="G46" s="14">
        <v>4</v>
      </c>
      <c r="H46" s="14">
        <v>2</v>
      </c>
      <c r="I46" s="14">
        <v>1</v>
      </c>
      <c r="J46" s="14">
        <v>3</v>
      </c>
      <c r="K46" s="14">
        <v>0</v>
      </c>
      <c r="L46" s="12"/>
    </row>
    <row r="47" spans="1:12" ht="15.75" customHeight="1" x14ac:dyDescent="0.25">
      <c r="A47">
        <f t="shared" si="1"/>
        <v>42</v>
      </c>
      <c r="B47" s="179"/>
      <c r="C47" s="5" t="s">
        <v>72</v>
      </c>
      <c r="D47" s="5">
        <v>978</v>
      </c>
      <c r="E47" s="5" t="s">
        <v>19</v>
      </c>
      <c r="F47" s="5">
        <v>89.8</v>
      </c>
      <c r="G47" s="5">
        <v>7</v>
      </c>
      <c r="H47" s="5">
        <v>3</v>
      </c>
      <c r="I47" s="5">
        <v>2</v>
      </c>
      <c r="J47" s="5">
        <v>5</v>
      </c>
      <c r="K47" s="5">
        <v>2</v>
      </c>
      <c r="L47" s="12"/>
    </row>
    <row r="48" spans="1:12" ht="15.75" customHeight="1" x14ac:dyDescent="0.25">
      <c r="A48">
        <f t="shared" si="1"/>
        <v>43</v>
      </c>
      <c r="B48" s="179"/>
      <c r="C48" s="5" t="s">
        <v>73</v>
      </c>
      <c r="D48" s="5">
        <v>279</v>
      </c>
      <c r="E48" s="5" t="s">
        <v>28</v>
      </c>
      <c r="F48" s="5">
        <v>90.7</v>
      </c>
      <c r="G48" s="5">
        <v>3</v>
      </c>
      <c r="H48" s="5">
        <v>1</v>
      </c>
      <c r="I48" s="5">
        <v>1</v>
      </c>
      <c r="J48" s="5">
        <v>1</v>
      </c>
      <c r="K48" s="5">
        <v>1</v>
      </c>
      <c r="L48" s="12"/>
    </row>
    <row r="49" spans="1:12" ht="15.75" customHeight="1" x14ac:dyDescent="0.25">
      <c r="A49">
        <f t="shared" si="1"/>
        <v>44</v>
      </c>
      <c r="B49" s="179"/>
      <c r="C49" s="5" t="s">
        <v>74</v>
      </c>
      <c r="D49" s="5">
        <v>110</v>
      </c>
      <c r="E49" s="5" t="s">
        <v>19</v>
      </c>
      <c r="F49" s="5">
        <v>92.3</v>
      </c>
      <c r="G49" s="5">
        <v>2</v>
      </c>
      <c r="H49" s="5">
        <v>0.5</v>
      </c>
      <c r="I49" s="5">
        <v>0.5</v>
      </c>
      <c r="J49" s="5">
        <v>1</v>
      </c>
      <c r="K49" s="5">
        <v>1</v>
      </c>
      <c r="L49" s="12"/>
    </row>
    <row r="50" spans="1:12" ht="15.75" customHeight="1" x14ac:dyDescent="0.25">
      <c r="A50">
        <f t="shared" si="1"/>
        <v>45</v>
      </c>
      <c r="B50" s="179"/>
      <c r="C50" s="5" t="s">
        <v>75</v>
      </c>
      <c r="D50" s="5">
        <v>40</v>
      </c>
      <c r="E50" s="5" t="s">
        <v>19</v>
      </c>
      <c r="F50" s="5">
        <v>90</v>
      </c>
      <c r="G50" s="5">
        <v>1</v>
      </c>
      <c r="H50" s="5">
        <v>1</v>
      </c>
      <c r="I50" s="5">
        <v>1</v>
      </c>
      <c r="J50" s="5">
        <v>0</v>
      </c>
      <c r="K50" s="5">
        <v>1</v>
      </c>
      <c r="L50" s="12"/>
    </row>
    <row r="51" spans="1:12" ht="15.75" customHeight="1" x14ac:dyDescent="0.25">
      <c r="A51">
        <f t="shared" si="1"/>
        <v>46</v>
      </c>
      <c r="B51" s="179"/>
      <c r="C51" s="5" t="s">
        <v>76</v>
      </c>
      <c r="D51" s="5">
        <v>160</v>
      </c>
      <c r="E51" s="5" t="s">
        <v>19</v>
      </c>
      <c r="F51" s="5">
        <v>92.8</v>
      </c>
      <c r="G51" s="5">
        <v>1.5</v>
      </c>
      <c r="H51" s="5">
        <v>1</v>
      </c>
      <c r="I51" s="5">
        <v>1</v>
      </c>
      <c r="J51" s="5">
        <v>1</v>
      </c>
      <c r="K51" s="5">
        <v>1</v>
      </c>
      <c r="L51" s="12"/>
    </row>
    <row r="52" spans="1:12" ht="24" customHeight="1" thickBot="1" x14ac:dyDescent="0.3">
      <c r="B52" s="180"/>
      <c r="C52" s="16" t="s">
        <v>33</v>
      </c>
      <c r="D52" s="17">
        <f>SUM(D45+D46)</f>
        <v>611</v>
      </c>
      <c r="E52" s="17"/>
      <c r="F52" s="17"/>
      <c r="G52" s="17"/>
      <c r="H52" s="17"/>
      <c r="I52" s="17"/>
      <c r="J52" s="17"/>
      <c r="K52" s="17"/>
      <c r="L52" s="18"/>
    </row>
    <row r="53" spans="1:12" x14ac:dyDescent="0.25">
      <c r="A53">
        <v>47</v>
      </c>
      <c r="B53" s="178" t="s">
        <v>77</v>
      </c>
      <c r="C53" s="25">
        <v>1</v>
      </c>
      <c r="D53" s="10"/>
      <c r="E53" s="10"/>
      <c r="F53" s="10"/>
      <c r="G53" s="10">
        <v>10</v>
      </c>
      <c r="H53" s="10">
        <v>2</v>
      </c>
      <c r="I53" s="10">
        <v>2</v>
      </c>
      <c r="J53" s="10">
        <v>4</v>
      </c>
      <c r="K53" s="10">
        <v>1</v>
      </c>
      <c r="L53" s="11"/>
    </row>
    <row r="54" spans="1:12" ht="15.75" customHeight="1" x14ac:dyDescent="0.25">
      <c r="A54">
        <f>SUM(A53+1)</f>
        <v>48</v>
      </c>
      <c r="B54" s="179"/>
      <c r="C54" s="26">
        <v>2</v>
      </c>
      <c r="D54" s="5"/>
      <c r="E54" s="5"/>
      <c r="F54" s="5"/>
      <c r="G54" s="5">
        <v>7</v>
      </c>
      <c r="H54" s="5">
        <v>2</v>
      </c>
      <c r="I54" s="5">
        <v>2</v>
      </c>
      <c r="J54" s="5">
        <v>4</v>
      </c>
      <c r="K54" s="5">
        <v>1</v>
      </c>
      <c r="L54" s="12"/>
    </row>
    <row r="55" spans="1:12" ht="15.75" thickBot="1" x14ac:dyDescent="0.3">
      <c r="A55">
        <f t="shared" ref="A55:A71" si="2">SUM(A54+1)</f>
        <v>49</v>
      </c>
      <c r="B55" s="180"/>
      <c r="C55" s="27">
        <v>3</v>
      </c>
      <c r="D55" s="17"/>
      <c r="E55" s="17"/>
      <c r="F55" s="17"/>
      <c r="G55" s="17">
        <v>6</v>
      </c>
      <c r="H55" s="17">
        <v>2</v>
      </c>
      <c r="I55" s="17">
        <v>2</v>
      </c>
      <c r="J55" s="17">
        <v>3</v>
      </c>
      <c r="K55" s="17">
        <v>1</v>
      </c>
      <c r="L55" s="18"/>
    </row>
    <row r="56" spans="1:12" ht="15.75" customHeight="1" x14ac:dyDescent="0.25">
      <c r="A56">
        <f t="shared" si="2"/>
        <v>50</v>
      </c>
      <c r="B56" s="178" t="s">
        <v>78</v>
      </c>
      <c r="C56" s="10" t="s">
        <v>79</v>
      </c>
      <c r="D56" s="10">
        <v>935</v>
      </c>
      <c r="E56" s="10" t="s">
        <v>21</v>
      </c>
      <c r="F56" s="10">
        <v>89.2</v>
      </c>
      <c r="G56" s="10">
        <v>5</v>
      </c>
      <c r="H56" s="10">
        <v>2</v>
      </c>
      <c r="I56" s="10"/>
      <c r="J56" s="10">
        <v>1</v>
      </c>
      <c r="K56" s="10">
        <v>2</v>
      </c>
      <c r="L56" s="11" t="s">
        <v>80</v>
      </c>
    </row>
    <row r="57" spans="1:12" ht="15.75" customHeight="1" x14ac:dyDescent="0.25">
      <c r="A57">
        <f t="shared" si="2"/>
        <v>51</v>
      </c>
      <c r="B57" s="179"/>
      <c r="C57" s="14" t="s">
        <v>81</v>
      </c>
      <c r="D57" s="14">
        <v>491</v>
      </c>
      <c r="E57" s="14" t="s">
        <v>21</v>
      </c>
      <c r="F57" s="14">
        <v>91.2</v>
      </c>
      <c r="G57" s="14">
        <v>5</v>
      </c>
      <c r="H57" s="14"/>
      <c r="I57" s="14">
        <v>4</v>
      </c>
      <c r="J57" s="14">
        <v>1</v>
      </c>
      <c r="K57" s="14"/>
      <c r="L57" s="12" t="s">
        <v>82</v>
      </c>
    </row>
    <row r="58" spans="1:12" ht="15.75" customHeight="1" x14ac:dyDescent="0.25">
      <c r="A58">
        <f t="shared" si="2"/>
        <v>52</v>
      </c>
      <c r="B58" s="179"/>
      <c r="C58" s="14" t="s">
        <v>83</v>
      </c>
      <c r="D58" s="14">
        <v>351</v>
      </c>
      <c r="E58" s="14" t="s">
        <v>21</v>
      </c>
      <c r="F58" s="14">
        <v>91.7</v>
      </c>
      <c r="G58" s="14">
        <v>2</v>
      </c>
      <c r="H58" s="14"/>
      <c r="I58" s="14">
        <v>1</v>
      </c>
      <c r="J58" s="14">
        <v>3</v>
      </c>
      <c r="K58" s="14"/>
      <c r="L58" s="12"/>
    </row>
    <row r="59" spans="1:12" ht="15.75" customHeight="1" x14ac:dyDescent="0.25">
      <c r="A59">
        <f t="shared" si="2"/>
        <v>53</v>
      </c>
      <c r="B59" s="179"/>
      <c r="C59" s="14" t="s">
        <v>84</v>
      </c>
      <c r="D59" s="14">
        <v>34</v>
      </c>
      <c r="E59" s="14" t="s">
        <v>28</v>
      </c>
      <c r="F59" s="14">
        <v>91.9</v>
      </c>
      <c r="G59" s="14"/>
      <c r="H59" s="14"/>
      <c r="I59" s="1"/>
      <c r="J59" s="14"/>
      <c r="K59" s="14"/>
      <c r="L59" s="12" t="s">
        <v>47</v>
      </c>
    </row>
    <row r="60" spans="1:12" ht="15.75" customHeight="1" x14ac:dyDescent="0.25">
      <c r="A60">
        <f t="shared" si="2"/>
        <v>54</v>
      </c>
      <c r="B60" s="179"/>
      <c r="C60" s="14" t="s">
        <v>85</v>
      </c>
      <c r="D60" s="14">
        <v>595</v>
      </c>
      <c r="E60" s="14" t="s">
        <v>21</v>
      </c>
      <c r="F60" s="14">
        <v>87.8</v>
      </c>
      <c r="G60" s="14">
        <v>5</v>
      </c>
      <c r="H60" s="14">
        <v>1</v>
      </c>
      <c r="I60" s="14">
        <v>1</v>
      </c>
      <c r="J60" s="14">
        <v>3</v>
      </c>
      <c r="K60" s="14"/>
      <c r="L60" s="12" t="s">
        <v>86</v>
      </c>
    </row>
    <row r="61" spans="1:12" ht="15.75" customHeight="1" x14ac:dyDescent="0.25">
      <c r="A61">
        <f t="shared" si="2"/>
        <v>55</v>
      </c>
      <c r="B61" s="179"/>
      <c r="C61" s="5" t="s">
        <v>87</v>
      </c>
      <c r="D61" s="5">
        <v>617</v>
      </c>
      <c r="E61" s="5" t="s">
        <v>28</v>
      </c>
      <c r="F61" s="5">
        <v>90.7</v>
      </c>
      <c r="G61" s="5">
        <v>4</v>
      </c>
      <c r="H61" s="5">
        <v>2</v>
      </c>
      <c r="I61" s="5">
        <v>1</v>
      </c>
      <c r="J61" s="5">
        <v>1</v>
      </c>
      <c r="K61" s="5">
        <v>3</v>
      </c>
      <c r="L61" s="12" t="s">
        <v>88</v>
      </c>
    </row>
    <row r="62" spans="1:12" ht="15.75" customHeight="1" x14ac:dyDescent="0.25">
      <c r="A62">
        <f t="shared" si="2"/>
        <v>56</v>
      </c>
      <c r="B62" s="179"/>
      <c r="C62" s="14" t="s">
        <v>89</v>
      </c>
      <c r="D62" s="14">
        <v>756</v>
      </c>
      <c r="E62" s="14" t="s">
        <v>21</v>
      </c>
      <c r="F62" s="14">
        <v>93.4</v>
      </c>
      <c r="G62" s="14">
        <v>4</v>
      </c>
      <c r="H62" s="14"/>
      <c r="I62" s="14">
        <v>2</v>
      </c>
      <c r="J62" s="14">
        <v>3</v>
      </c>
      <c r="K62" s="14"/>
      <c r="L62" s="12" t="s">
        <v>90</v>
      </c>
    </row>
    <row r="63" spans="1:12" ht="15.75" customHeight="1" x14ac:dyDescent="0.25">
      <c r="A63">
        <f t="shared" si="2"/>
        <v>57</v>
      </c>
      <c r="B63" s="179"/>
      <c r="C63" s="5" t="s">
        <v>91</v>
      </c>
      <c r="D63" s="5">
        <v>421</v>
      </c>
      <c r="E63" s="5" t="s">
        <v>21</v>
      </c>
      <c r="F63" s="5">
        <v>90.9</v>
      </c>
      <c r="G63" s="5">
        <v>1</v>
      </c>
      <c r="H63" s="5"/>
      <c r="I63" s="5">
        <v>1</v>
      </c>
      <c r="J63" s="5">
        <v>1</v>
      </c>
      <c r="K63" s="5">
        <v>1</v>
      </c>
      <c r="L63" s="12" t="s">
        <v>92</v>
      </c>
    </row>
    <row r="64" spans="1:12" ht="15.75" customHeight="1" x14ac:dyDescent="0.25">
      <c r="A64">
        <f t="shared" si="2"/>
        <v>58</v>
      </c>
      <c r="B64" s="179"/>
      <c r="C64" s="5" t="s">
        <v>93</v>
      </c>
      <c r="D64" s="5">
        <v>240</v>
      </c>
      <c r="E64" s="5" t="s">
        <v>21</v>
      </c>
      <c r="F64" s="5">
        <v>92.2</v>
      </c>
      <c r="G64" s="5">
        <v>1</v>
      </c>
      <c r="H64" s="5"/>
      <c r="I64" s="5">
        <v>1</v>
      </c>
      <c r="J64" s="5">
        <v>1</v>
      </c>
      <c r="K64" s="5">
        <v>1</v>
      </c>
      <c r="L64" s="12"/>
    </row>
    <row r="65" spans="1:17" ht="15.75" customHeight="1" x14ac:dyDescent="0.25">
      <c r="A65">
        <f t="shared" si="2"/>
        <v>59</v>
      </c>
      <c r="B65" s="179"/>
      <c r="C65" s="13" t="s">
        <v>94</v>
      </c>
      <c r="D65" s="13">
        <v>787</v>
      </c>
      <c r="E65" s="13" t="s">
        <v>21</v>
      </c>
      <c r="F65" s="13">
        <v>92.1</v>
      </c>
      <c r="G65" s="13">
        <v>4</v>
      </c>
      <c r="H65" s="13">
        <v>1</v>
      </c>
      <c r="I65" s="13">
        <v>2</v>
      </c>
      <c r="J65" s="13">
        <v>1</v>
      </c>
      <c r="K65" s="13">
        <v>1</v>
      </c>
      <c r="L65" s="12" t="s">
        <v>95</v>
      </c>
    </row>
    <row r="66" spans="1:17" ht="15.75" customHeight="1" x14ac:dyDescent="0.25">
      <c r="A66">
        <f t="shared" si="2"/>
        <v>60</v>
      </c>
      <c r="B66" s="179"/>
      <c r="C66" s="14" t="s">
        <v>96</v>
      </c>
      <c r="D66" s="14">
        <v>252</v>
      </c>
      <c r="E66" s="14" t="s">
        <v>21</v>
      </c>
      <c r="F66" s="14">
        <v>93.4</v>
      </c>
      <c r="G66" s="14">
        <v>2</v>
      </c>
      <c r="H66" s="14">
        <v>1</v>
      </c>
      <c r="I66" s="14">
        <v>1</v>
      </c>
      <c r="J66" s="14">
        <v>3</v>
      </c>
      <c r="K66" s="14"/>
      <c r="L66" s="12"/>
    </row>
    <row r="67" spans="1:17" ht="15.75" customHeight="1" x14ac:dyDescent="0.25">
      <c r="A67">
        <f t="shared" si="2"/>
        <v>61</v>
      </c>
      <c r="B67" s="179"/>
      <c r="C67" s="14" t="s">
        <v>97</v>
      </c>
      <c r="D67" s="14">
        <v>339</v>
      </c>
      <c r="E67" s="14" t="s">
        <v>98</v>
      </c>
      <c r="F67" s="14">
        <v>87.9</v>
      </c>
      <c r="G67" s="14">
        <v>2</v>
      </c>
      <c r="H67" s="14">
        <v>1</v>
      </c>
      <c r="I67" s="14"/>
      <c r="J67" s="14">
        <v>1</v>
      </c>
      <c r="K67" s="14"/>
      <c r="L67" s="12"/>
    </row>
    <row r="68" spans="1:17" ht="15.75" customHeight="1" x14ac:dyDescent="0.25">
      <c r="A68">
        <f t="shared" si="2"/>
        <v>62</v>
      </c>
      <c r="B68" s="179"/>
      <c r="C68" s="14" t="s">
        <v>99</v>
      </c>
      <c r="D68" s="14">
        <v>250</v>
      </c>
      <c r="E68" s="14" t="s">
        <v>28</v>
      </c>
      <c r="F68" s="14">
        <v>80.7</v>
      </c>
      <c r="G68" s="14">
        <v>2</v>
      </c>
      <c r="H68" s="14">
        <v>1</v>
      </c>
      <c r="I68" s="14">
        <v>1</v>
      </c>
      <c r="J68" s="14">
        <v>3</v>
      </c>
      <c r="K68" s="14"/>
      <c r="L68" s="12"/>
    </row>
    <row r="69" spans="1:17" ht="15.75" customHeight="1" x14ac:dyDescent="0.25">
      <c r="A69">
        <f t="shared" si="2"/>
        <v>63</v>
      </c>
      <c r="B69" s="179"/>
      <c r="C69" s="13" t="s">
        <v>100</v>
      </c>
      <c r="D69" s="13">
        <v>955</v>
      </c>
      <c r="E69" s="13" t="s">
        <v>21</v>
      </c>
      <c r="F69" s="13">
        <v>92.9</v>
      </c>
      <c r="G69" s="13">
        <v>4</v>
      </c>
      <c r="H69" s="13">
        <v>2</v>
      </c>
      <c r="I69" s="13">
        <v>3</v>
      </c>
      <c r="J69" s="13">
        <v>4</v>
      </c>
      <c r="K69" s="13">
        <v>1</v>
      </c>
      <c r="L69" s="12" t="s">
        <v>101</v>
      </c>
    </row>
    <row r="70" spans="1:17" ht="15.75" customHeight="1" x14ac:dyDescent="0.25">
      <c r="A70">
        <f t="shared" si="2"/>
        <v>64</v>
      </c>
      <c r="B70" s="179"/>
      <c r="C70" s="14" t="s">
        <v>102</v>
      </c>
      <c r="D70" s="14">
        <v>986</v>
      </c>
      <c r="E70" s="14" t="s">
        <v>28</v>
      </c>
      <c r="F70" s="14">
        <v>88</v>
      </c>
      <c r="G70" s="14">
        <v>7</v>
      </c>
      <c r="H70" s="14"/>
      <c r="I70" s="14">
        <v>1</v>
      </c>
      <c r="J70" s="14">
        <v>3</v>
      </c>
      <c r="K70" s="14"/>
      <c r="L70" s="12"/>
    </row>
    <row r="71" spans="1:17" ht="15.75" customHeight="1" x14ac:dyDescent="0.25">
      <c r="A71">
        <f t="shared" si="2"/>
        <v>65</v>
      </c>
      <c r="B71" s="179"/>
      <c r="C71" s="14" t="s">
        <v>103</v>
      </c>
      <c r="D71" s="14">
        <v>526</v>
      </c>
      <c r="E71" s="14" t="s">
        <v>28</v>
      </c>
      <c r="F71" s="14">
        <v>92.1</v>
      </c>
      <c r="G71" s="14">
        <v>4</v>
      </c>
      <c r="H71" s="14">
        <v>1</v>
      </c>
      <c r="I71" s="14">
        <v>1</v>
      </c>
      <c r="J71" s="14">
        <v>1</v>
      </c>
      <c r="K71" s="14"/>
      <c r="L71" s="12" t="s">
        <v>104</v>
      </c>
    </row>
    <row r="72" spans="1:17" ht="28.5" customHeight="1" thickBot="1" x14ac:dyDescent="0.3">
      <c r="B72" s="180"/>
      <c r="C72" s="16" t="s">
        <v>33</v>
      </c>
      <c r="D72" s="17">
        <f>SUM(D57+D58+D59+D60+D62+D66+D67+D68+D70+D71)</f>
        <v>4580</v>
      </c>
      <c r="E72" s="28" t="s">
        <v>105</v>
      </c>
      <c r="F72" s="28"/>
      <c r="G72" s="17"/>
      <c r="H72" s="17"/>
      <c r="I72" s="17">
        <f>SUM(D56:D71)</f>
        <v>8535</v>
      </c>
      <c r="J72" s="17" t="s">
        <v>106</v>
      </c>
      <c r="K72" s="17">
        <f>SUM(D72/I72)</f>
        <v>0.53661394258933803</v>
      </c>
      <c r="L72" s="18"/>
    </row>
    <row r="73" spans="1:17" ht="15.75" customHeight="1" x14ac:dyDescent="0.25">
      <c r="A73">
        <v>66</v>
      </c>
      <c r="B73" s="178" t="s">
        <v>107</v>
      </c>
      <c r="C73" s="29" t="s">
        <v>108</v>
      </c>
      <c r="D73" s="10">
        <v>876</v>
      </c>
      <c r="E73" s="10" t="s">
        <v>30</v>
      </c>
      <c r="F73" s="10">
        <v>86.6</v>
      </c>
      <c r="G73" s="10">
        <v>8</v>
      </c>
      <c r="H73" s="10"/>
      <c r="I73" s="10">
        <v>2</v>
      </c>
      <c r="J73" s="10">
        <v>4</v>
      </c>
      <c r="K73" s="10">
        <v>3</v>
      </c>
      <c r="L73" s="11"/>
    </row>
    <row r="74" spans="1:17" ht="15.75" customHeight="1" x14ac:dyDescent="0.25">
      <c r="A74">
        <f>SUM(A73+1)</f>
        <v>67</v>
      </c>
      <c r="B74" s="179"/>
      <c r="C74" s="30" t="s">
        <v>109</v>
      </c>
      <c r="D74" s="13">
        <v>704</v>
      </c>
      <c r="E74" s="13" t="s">
        <v>30</v>
      </c>
      <c r="F74" s="13">
        <v>84.4</v>
      </c>
      <c r="G74" s="13">
        <v>5</v>
      </c>
      <c r="H74" s="13">
        <v>2</v>
      </c>
      <c r="I74" s="13">
        <v>1</v>
      </c>
      <c r="J74" s="13">
        <v>4</v>
      </c>
      <c r="K74" s="13">
        <v>1</v>
      </c>
      <c r="L74" s="12"/>
    </row>
    <row r="75" spans="1:17" ht="15.75" customHeight="1" x14ac:dyDescent="0.25">
      <c r="A75">
        <f t="shared" ref="A75:A87" si="3">SUM(A74+1)</f>
        <v>68</v>
      </c>
      <c r="B75" s="179"/>
      <c r="C75" s="31" t="s">
        <v>110</v>
      </c>
      <c r="D75" s="5">
        <v>702</v>
      </c>
      <c r="E75" s="5" t="s">
        <v>98</v>
      </c>
      <c r="F75" s="5">
        <v>84.2</v>
      </c>
      <c r="G75" s="5">
        <v>3</v>
      </c>
      <c r="H75" s="5">
        <v>2</v>
      </c>
      <c r="I75" s="5"/>
      <c r="J75" s="5">
        <v>3</v>
      </c>
      <c r="K75" s="5">
        <v>2</v>
      </c>
      <c r="L75" s="12"/>
    </row>
    <row r="76" spans="1:17" ht="15.75" customHeight="1" x14ac:dyDescent="0.25">
      <c r="A76">
        <f t="shared" si="3"/>
        <v>69</v>
      </c>
      <c r="B76" s="179"/>
      <c r="C76" s="32" t="s">
        <v>111</v>
      </c>
      <c r="D76" s="5">
        <v>1339</v>
      </c>
      <c r="E76" s="5" t="s">
        <v>19</v>
      </c>
      <c r="F76" s="5">
        <v>91.8</v>
      </c>
      <c r="G76" s="5">
        <v>13</v>
      </c>
      <c r="H76" s="5">
        <v>6</v>
      </c>
      <c r="I76" s="5">
        <v>3</v>
      </c>
      <c r="J76" s="5">
        <v>7</v>
      </c>
      <c r="K76" s="5">
        <v>4</v>
      </c>
      <c r="L76" s="12"/>
    </row>
    <row r="77" spans="1:17" ht="15.75" customHeight="1" x14ac:dyDescent="0.25">
      <c r="A77">
        <f t="shared" si="3"/>
        <v>70</v>
      </c>
      <c r="B77" s="179"/>
      <c r="C77" s="31" t="s">
        <v>112</v>
      </c>
      <c r="D77" s="5">
        <v>1345</v>
      </c>
      <c r="E77" s="5" t="s">
        <v>28</v>
      </c>
      <c r="F77" s="5">
        <v>89</v>
      </c>
      <c r="G77" s="5">
        <v>13</v>
      </c>
      <c r="H77" s="5">
        <v>3</v>
      </c>
      <c r="I77" s="5">
        <v>3</v>
      </c>
      <c r="J77" s="5">
        <v>7</v>
      </c>
      <c r="K77" s="5">
        <v>5</v>
      </c>
      <c r="L77" s="12"/>
    </row>
    <row r="78" spans="1:17" ht="15.75" customHeight="1" x14ac:dyDescent="0.25">
      <c r="A78">
        <f t="shared" si="3"/>
        <v>71</v>
      </c>
      <c r="B78" s="179"/>
      <c r="C78" s="31" t="s">
        <v>113</v>
      </c>
      <c r="D78" s="5">
        <v>946</v>
      </c>
      <c r="E78" s="5" t="s">
        <v>30</v>
      </c>
      <c r="F78" s="5">
        <v>86.8</v>
      </c>
      <c r="G78" s="5">
        <v>6</v>
      </c>
      <c r="H78" s="5">
        <v>4</v>
      </c>
      <c r="I78" s="5">
        <v>3</v>
      </c>
      <c r="J78" s="5">
        <v>4</v>
      </c>
      <c r="K78" s="5">
        <v>2</v>
      </c>
      <c r="L78" s="12"/>
    </row>
    <row r="79" spans="1:17" ht="15.75" customHeight="1" x14ac:dyDescent="0.25">
      <c r="A79">
        <f t="shared" si="3"/>
        <v>72</v>
      </c>
      <c r="B79" s="179"/>
      <c r="C79" s="31" t="s">
        <v>114</v>
      </c>
      <c r="D79" s="5">
        <v>1266</v>
      </c>
      <c r="E79" s="5" t="s">
        <v>30</v>
      </c>
      <c r="F79" s="5">
        <v>86.6</v>
      </c>
      <c r="G79" s="5">
        <v>11</v>
      </c>
      <c r="H79" s="5">
        <v>2</v>
      </c>
      <c r="I79" s="5">
        <v>3</v>
      </c>
      <c r="J79" s="5">
        <v>5</v>
      </c>
      <c r="K79" s="5">
        <v>3</v>
      </c>
      <c r="L79" s="12"/>
    </row>
    <row r="80" spans="1:17" ht="15.75" customHeight="1" thickBot="1" x14ac:dyDescent="0.3">
      <c r="A80">
        <f t="shared" si="3"/>
        <v>73</v>
      </c>
      <c r="B80" s="180"/>
      <c r="C80" s="17" t="s">
        <v>115</v>
      </c>
      <c r="D80" s="17">
        <v>956</v>
      </c>
      <c r="E80" s="17" t="s">
        <v>30</v>
      </c>
      <c r="F80" s="17">
        <v>82.9</v>
      </c>
      <c r="G80" s="17">
        <v>10</v>
      </c>
      <c r="H80" s="17">
        <v>2</v>
      </c>
      <c r="I80" s="17">
        <v>1</v>
      </c>
      <c r="J80" s="17">
        <v>4</v>
      </c>
      <c r="K80" s="17">
        <v>4</v>
      </c>
      <c r="L80" s="18"/>
      <c r="M80" s="33"/>
      <c r="N80" s="34"/>
      <c r="O80" s="34"/>
      <c r="P80" s="34"/>
      <c r="Q80" s="34"/>
    </row>
    <row r="81" spans="1:17" ht="15.75" customHeight="1" x14ac:dyDescent="0.25">
      <c r="A81">
        <f t="shared" si="3"/>
        <v>74</v>
      </c>
      <c r="B81" s="178" t="s">
        <v>116</v>
      </c>
      <c r="C81" s="35" t="s">
        <v>117</v>
      </c>
      <c r="D81" s="35">
        <v>250</v>
      </c>
      <c r="E81" s="35" t="s">
        <v>30</v>
      </c>
      <c r="F81" s="35">
        <v>83.3</v>
      </c>
      <c r="G81" s="35">
        <v>3</v>
      </c>
      <c r="H81" s="35">
        <v>1</v>
      </c>
      <c r="I81" s="35">
        <v>1</v>
      </c>
      <c r="J81" s="35">
        <v>2</v>
      </c>
      <c r="K81" s="35">
        <v>0</v>
      </c>
      <c r="L81" s="11"/>
      <c r="M81" s="36"/>
      <c r="N81" s="37"/>
      <c r="O81" s="37"/>
      <c r="P81" s="37"/>
      <c r="Q81" s="37"/>
    </row>
    <row r="82" spans="1:17" ht="15.75" customHeight="1" x14ac:dyDescent="0.25">
      <c r="A82">
        <f t="shared" si="3"/>
        <v>75</v>
      </c>
      <c r="B82" s="179"/>
      <c r="C82" s="5" t="s">
        <v>118</v>
      </c>
      <c r="D82" s="5">
        <v>1265</v>
      </c>
      <c r="E82" s="5" t="s">
        <v>21</v>
      </c>
      <c r="F82" s="5">
        <v>88</v>
      </c>
      <c r="G82" s="5">
        <v>10</v>
      </c>
      <c r="H82" s="5">
        <v>4</v>
      </c>
      <c r="I82" s="5">
        <v>3</v>
      </c>
      <c r="J82" s="5">
        <v>7</v>
      </c>
      <c r="K82" s="5">
        <v>2</v>
      </c>
      <c r="L82" s="12"/>
      <c r="M82" s="36"/>
      <c r="N82" s="37"/>
      <c r="O82" s="37"/>
      <c r="P82" s="37"/>
      <c r="Q82" s="37"/>
    </row>
    <row r="83" spans="1:17" ht="15.75" customHeight="1" x14ac:dyDescent="0.25">
      <c r="A83">
        <f t="shared" si="3"/>
        <v>76</v>
      </c>
      <c r="B83" s="179"/>
      <c r="C83" s="14" t="s">
        <v>119</v>
      </c>
      <c r="D83" s="14">
        <v>1244</v>
      </c>
      <c r="E83" s="14" t="s">
        <v>21</v>
      </c>
      <c r="F83" s="14">
        <v>86.9</v>
      </c>
      <c r="G83" s="14">
        <v>12</v>
      </c>
      <c r="H83" s="14">
        <v>5</v>
      </c>
      <c r="I83" s="14">
        <v>2</v>
      </c>
      <c r="J83" s="14">
        <v>5</v>
      </c>
      <c r="K83" s="14">
        <v>0</v>
      </c>
      <c r="L83" s="12"/>
      <c r="M83" s="36"/>
      <c r="N83" s="37"/>
      <c r="O83" s="37"/>
      <c r="P83" s="37"/>
      <c r="Q83" s="37"/>
    </row>
    <row r="84" spans="1:17" ht="15.75" customHeight="1" x14ac:dyDescent="0.25">
      <c r="A84">
        <f t="shared" si="3"/>
        <v>77</v>
      </c>
      <c r="B84" s="179"/>
      <c r="C84" s="5" t="s">
        <v>120</v>
      </c>
      <c r="D84" s="5">
        <v>908</v>
      </c>
      <c r="E84" s="5" t="s">
        <v>21</v>
      </c>
      <c r="F84" s="5">
        <v>88.5</v>
      </c>
      <c r="G84" s="5">
        <v>6</v>
      </c>
      <c r="H84" s="5">
        <v>2</v>
      </c>
      <c r="I84" s="5">
        <v>2</v>
      </c>
      <c r="J84" s="5">
        <v>4</v>
      </c>
      <c r="K84" s="5">
        <v>2</v>
      </c>
      <c r="L84" s="12"/>
      <c r="M84" s="36"/>
      <c r="N84" s="37"/>
      <c r="O84" s="37"/>
      <c r="P84" s="37"/>
      <c r="Q84" s="37"/>
    </row>
    <row r="85" spans="1:17" ht="15.75" customHeight="1" x14ac:dyDescent="0.25">
      <c r="A85">
        <f t="shared" si="3"/>
        <v>78</v>
      </c>
      <c r="B85" s="179"/>
      <c r="C85" s="5" t="s">
        <v>121</v>
      </c>
      <c r="D85" s="5">
        <v>1715</v>
      </c>
      <c r="E85" s="24" t="s">
        <v>28</v>
      </c>
      <c r="F85" s="5">
        <v>84.3</v>
      </c>
      <c r="G85" s="5">
        <v>12</v>
      </c>
      <c r="H85" s="5">
        <v>8</v>
      </c>
      <c r="I85" s="5">
        <v>2</v>
      </c>
      <c r="J85" s="5">
        <v>10</v>
      </c>
      <c r="K85" s="5">
        <v>6</v>
      </c>
      <c r="L85" s="12"/>
      <c r="M85" s="36"/>
      <c r="N85" s="37"/>
      <c r="O85" s="37"/>
      <c r="P85" s="37"/>
      <c r="Q85" s="37"/>
    </row>
    <row r="86" spans="1:17" ht="15.75" customHeight="1" x14ac:dyDescent="0.25">
      <c r="A86">
        <f t="shared" si="3"/>
        <v>79</v>
      </c>
      <c r="B86" s="179"/>
      <c r="C86" s="5" t="s">
        <v>122</v>
      </c>
      <c r="D86" s="5">
        <v>629</v>
      </c>
      <c r="E86" s="24" t="s">
        <v>28</v>
      </c>
      <c r="F86" s="5">
        <v>88</v>
      </c>
      <c r="G86" s="5">
        <v>7</v>
      </c>
      <c r="H86" s="5">
        <v>2</v>
      </c>
      <c r="I86" s="5">
        <v>3</v>
      </c>
      <c r="J86" s="5">
        <v>6</v>
      </c>
      <c r="K86" s="5">
        <v>4</v>
      </c>
      <c r="L86" s="12"/>
      <c r="M86" s="36"/>
      <c r="N86" s="37"/>
      <c r="O86" s="37"/>
      <c r="P86" s="37"/>
      <c r="Q86" s="37"/>
    </row>
    <row r="87" spans="1:17" ht="15.75" customHeight="1" x14ac:dyDescent="0.25">
      <c r="A87">
        <f t="shared" si="3"/>
        <v>80</v>
      </c>
      <c r="B87" s="179"/>
      <c r="C87" s="13" t="s">
        <v>123</v>
      </c>
      <c r="D87" s="13">
        <v>828</v>
      </c>
      <c r="E87" s="13" t="s">
        <v>19</v>
      </c>
      <c r="F87" s="13">
        <v>91.2</v>
      </c>
      <c r="G87" s="13">
        <v>6</v>
      </c>
      <c r="H87" s="13">
        <v>3</v>
      </c>
      <c r="I87" s="13">
        <v>3</v>
      </c>
      <c r="J87" s="13">
        <v>3</v>
      </c>
      <c r="K87" s="13">
        <v>1</v>
      </c>
      <c r="L87" s="12"/>
      <c r="M87" s="36"/>
      <c r="N87" s="37"/>
      <c r="O87" s="37"/>
      <c r="P87" s="37"/>
      <c r="Q87" s="37"/>
    </row>
    <row r="88" spans="1:17" ht="25.5" thickBot="1" x14ac:dyDescent="0.3">
      <c r="B88" s="180"/>
      <c r="C88" s="16" t="s">
        <v>33</v>
      </c>
      <c r="D88" s="28">
        <f>SUM(D81+D83)</f>
        <v>1494</v>
      </c>
      <c r="E88" s="28"/>
      <c r="F88" s="28"/>
      <c r="G88" s="28"/>
      <c r="H88" s="28"/>
      <c r="I88" s="28"/>
      <c r="J88" s="28"/>
      <c r="K88" s="28"/>
      <c r="L88" s="18"/>
      <c r="M88" s="36"/>
      <c r="N88" s="37"/>
      <c r="O88" s="37"/>
      <c r="P88" s="37"/>
      <c r="Q88" s="38"/>
    </row>
    <row r="89" spans="1:17" x14ac:dyDescent="0.25">
      <c r="A89">
        <v>81</v>
      </c>
      <c r="B89" s="178" t="s">
        <v>124</v>
      </c>
      <c r="C89" s="39" t="s">
        <v>125</v>
      </c>
      <c r="D89" s="10">
        <v>1209</v>
      </c>
      <c r="E89" s="10" t="s">
        <v>19</v>
      </c>
      <c r="F89" s="10">
        <v>94.2</v>
      </c>
      <c r="G89" s="40">
        <v>8</v>
      </c>
      <c r="H89" s="40">
        <v>5</v>
      </c>
      <c r="I89" s="40">
        <v>4.5999999999999996</v>
      </c>
      <c r="J89" s="40">
        <v>5</v>
      </c>
      <c r="K89" s="40">
        <v>3</v>
      </c>
      <c r="L89" s="41"/>
      <c r="M89" s="42"/>
      <c r="N89" s="43"/>
      <c r="O89" s="43"/>
      <c r="P89" s="43"/>
      <c r="Q89" s="43"/>
    </row>
    <row r="90" spans="1:17" ht="15.75" customHeight="1" x14ac:dyDescent="0.25">
      <c r="A90">
        <f>SUM(A89+1)</f>
        <v>82</v>
      </c>
      <c r="B90" s="179"/>
      <c r="C90" s="44" t="s">
        <v>126</v>
      </c>
      <c r="D90" s="5">
        <v>1252</v>
      </c>
      <c r="E90" s="5" t="s">
        <v>19</v>
      </c>
      <c r="F90" s="5">
        <v>91.6</v>
      </c>
      <c r="G90" s="45">
        <v>7</v>
      </c>
      <c r="H90" s="45">
        <v>4</v>
      </c>
      <c r="I90" s="45">
        <v>3</v>
      </c>
      <c r="J90" s="45">
        <v>5.6</v>
      </c>
      <c r="K90" s="45">
        <v>1.6</v>
      </c>
      <c r="L90" s="46"/>
      <c r="M90" s="47"/>
      <c r="N90" s="48"/>
      <c r="O90" s="48"/>
      <c r="P90" s="48"/>
      <c r="Q90" s="48"/>
    </row>
    <row r="91" spans="1:17" ht="15.75" customHeight="1" x14ac:dyDescent="0.25">
      <c r="A91">
        <f t="shared" ref="A91:A103" si="4">SUM(A90+1)</f>
        <v>83</v>
      </c>
      <c r="B91" s="179"/>
      <c r="C91" s="49" t="s">
        <v>127</v>
      </c>
      <c r="D91" s="22">
        <v>1028</v>
      </c>
      <c r="E91" s="22" t="s">
        <v>19</v>
      </c>
      <c r="F91" s="22">
        <v>93.7</v>
      </c>
      <c r="G91" s="50">
        <v>7</v>
      </c>
      <c r="H91" s="50">
        <v>2</v>
      </c>
      <c r="I91" s="50">
        <v>3</v>
      </c>
      <c r="J91" s="50">
        <v>2</v>
      </c>
      <c r="K91" s="50">
        <v>1</v>
      </c>
      <c r="L91" s="46"/>
      <c r="M91" s="47"/>
      <c r="N91" s="48"/>
      <c r="O91" s="48"/>
      <c r="P91" s="48"/>
      <c r="Q91" s="48"/>
    </row>
    <row r="92" spans="1:17" ht="15.75" customHeight="1" x14ac:dyDescent="0.25">
      <c r="A92">
        <f t="shared" si="4"/>
        <v>84</v>
      </c>
      <c r="B92" s="179"/>
      <c r="C92" s="44" t="s">
        <v>128</v>
      </c>
      <c r="D92" s="5">
        <v>1035</v>
      </c>
      <c r="E92" s="5" t="s">
        <v>19</v>
      </c>
      <c r="F92" s="5">
        <v>90.4</v>
      </c>
      <c r="G92" s="45">
        <v>7</v>
      </c>
      <c r="H92" s="45">
        <v>4</v>
      </c>
      <c r="I92" s="45">
        <v>2.8</v>
      </c>
      <c r="J92" s="45">
        <v>4.4000000000000004</v>
      </c>
      <c r="K92" s="45">
        <v>3.6</v>
      </c>
      <c r="L92" s="46"/>
      <c r="M92" s="47"/>
      <c r="N92" s="48"/>
      <c r="O92" s="48"/>
      <c r="P92" s="48"/>
      <c r="Q92" s="48"/>
    </row>
    <row r="93" spans="1:17" ht="15.75" customHeight="1" x14ac:dyDescent="0.25">
      <c r="A93">
        <f t="shared" si="4"/>
        <v>85</v>
      </c>
      <c r="B93" s="179"/>
      <c r="C93" s="44" t="s">
        <v>129</v>
      </c>
      <c r="D93" s="5">
        <v>736</v>
      </c>
      <c r="E93" s="5" t="s">
        <v>28</v>
      </c>
      <c r="F93" s="5">
        <v>91.2</v>
      </c>
      <c r="G93" s="45">
        <v>5.6</v>
      </c>
      <c r="H93" s="45">
        <v>1.8</v>
      </c>
      <c r="I93" s="45">
        <v>3</v>
      </c>
      <c r="J93" s="45">
        <v>2.2000000000000002</v>
      </c>
      <c r="K93" s="45">
        <v>2</v>
      </c>
      <c r="L93" s="46"/>
      <c r="M93" s="47"/>
      <c r="N93" s="48"/>
      <c r="O93" s="48"/>
      <c r="P93" s="48"/>
      <c r="Q93" s="48"/>
    </row>
    <row r="94" spans="1:17" ht="15.75" customHeight="1" x14ac:dyDescent="0.25">
      <c r="A94">
        <f t="shared" si="4"/>
        <v>86</v>
      </c>
      <c r="B94" s="179"/>
      <c r="C94" s="49" t="s">
        <v>130</v>
      </c>
      <c r="D94" s="22">
        <v>1323</v>
      </c>
      <c r="E94" s="22" t="s">
        <v>19</v>
      </c>
      <c r="F94" s="22">
        <v>92.9</v>
      </c>
      <c r="G94" s="50">
        <v>10</v>
      </c>
      <c r="H94" s="50">
        <v>4</v>
      </c>
      <c r="I94" s="50">
        <v>4</v>
      </c>
      <c r="J94" s="50">
        <v>3.4</v>
      </c>
      <c r="K94" s="50">
        <v>1</v>
      </c>
      <c r="L94" s="46"/>
      <c r="M94" s="47"/>
      <c r="N94" s="48"/>
      <c r="O94" s="48"/>
      <c r="P94" s="48"/>
      <c r="Q94" s="48"/>
    </row>
    <row r="95" spans="1:17" ht="15.75" customHeight="1" x14ac:dyDescent="0.25">
      <c r="A95">
        <f t="shared" si="4"/>
        <v>87</v>
      </c>
      <c r="B95" s="179"/>
      <c r="C95" s="44" t="s">
        <v>131</v>
      </c>
      <c r="D95" s="5">
        <v>869</v>
      </c>
      <c r="E95" s="5" t="s">
        <v>21</v>
      </c>
      <c r="F95" s="5">
        <v>88.2</v>
      </c>
      <c r="G95" s="45">
        <v>7</v>
      </c>
      <c r="H95" s="45">
        <v>2.6</v>
      </c>
      <c r="I95" s="45">
        <v>2</v>
      </c>
      <c r="J95" s="45">
        <v>3.6</v>
      </c>
      <c r="K95" s="45">
        <v>2</v>
      </c>
      <c r="L95" s="46"/>
      <c r="M95" s="47"/>
      <c r="N95" s="48"/>
      <c r="O95" s="48"/>
      <c r="P95" s="48"/>
      <c r="Q95" s="48"/>
    </row>
    <row r="96" spans="1:17" ht="15.75" thickBot="1" x14ac:dyDescent="0.3">
      <c r="A96">
        <f t="shared" si="4"/>
        <v>88</v>
      </c>
      <c r="B96" s="180"/>
      <c r="C96" s="51" t="s">
        <v>132</v>
      </c>
      <c r="D96" s="17">
        <v>657</v>
      </c>
      <c r="E96" s="17" t="s">
        <v>19</v>
      </c>
      <c r="F96" s="17">
        <v>92</v>
      </c>
      <c r="G96" s="52">
        <v>5</v>
      </c>
      <c r="H96" s="52">
        <v>3</v>
      </c>
      <c r="I96" s="52">
        <v>2</v>
      </c>
      <c r="J96" s="52">
        <v>3</v>
      </c>
      <c r="K96" s="52">
        <v>3</v>
      </c>
      <c r="L96" s="53"/>
      <c r="M96" s="47"/>
      <c r="N96" s="48"/>
      <c r="O96" s="48"/>
      <c r="P96" s="48"/>
      <c r="Q96" s="48"/>
    </row>
    <row r="97" spans="1:20" x14ac:dyDescent="0.25">
      <c r="A97">
        <f t="shared" si="4"/>
        <v>89</v>
      </c>
      <c r="B97" s="178" t="s">
        <v>133</v>
      </c>
      <c r="C97" s="54" t="s">
        <v>134</v>
      </c>
      <c r="D97" s="55">
        <v>1149</v>
      </c>
      <c r="E97" s="55" t="s">
        <v>19</v>
      </c>
      <c r="F97" s="55">
        <v>89.9</v>
      </c>
      <c r="G97" s="56">
        <v>5</v>
      </c>
      <c r="H97" s="56">
        <v>3</v>
      </c>
      <c r="I97" s="56">
        <v>1</v>
      </c>
      <c r="J97" s="56">
        <v>3</v>
      </c>
      <c r="K97" s="56">
        <v>1</v>
      </c>
      <c r="L97" s="57" t="s">
        <v>135</v>
      </c>
      <c r="M97" s="47"/>
      <c r="N97" s="48"/>
      <c r="O97" s="48"/>
      <c r="P97" s="48"/>
      <c r="Q97" s="48"/>
    </row>
    <row r="98" spans="1:20" ht="15.75" customHeight="1" x14ac:dyDescent="0.25">
      <c r="A98">
        <f t="shared" si="4"/>
        <v>90</v>
      </c>
      <c r="B98" s="179"/>
      <c r="C98" s="44" t="s">
        <v>136</v>
      </c>
      <c r="D98" s="5">
        <v>863</v>
      </c>
      <c r="E98" s="5" t="s">
        <v>21</v>
      </c>
      <c r="F98" s="5">
        <v>87.7</v>
      </c>
      <c r="G98" s="45">
        <v>6</v>
      </c>
      <c r="H98" s="45"/>
      <c r="I98" s="45">
        <v>3</v>
      </c>
      <c r="J98" s="45">
        <v>4</v>
      </c>
      <c r="K98" s="45">
        <v>2</v>
      </c>
      <c r="L98" s="46"/>
      <c r="M98" s="47"/>
      <c r="N98" s="48"/>
      <c r="O98" s="48"/>
      <c r="P98" s="48"/>
      <c r="Q98" s="48"/>
    </row>
    <row r="99" spans="1:20" ht="15.75" customHeight="1" x14ac:dyDescent="0.25">
      <c r="A99">
        <f t="shared" si="4"/>
        <v>91</v>
      </c>
      <c r="B99" s="179"/>
      <c r="C99" s="44" t="s">
        <v>137</v>
      </c>
      <c r="D99" s="5">
        <v>1219</v>
      </c>
      <c r="E99" s="5" t="s">
        <v>21</v>
      </c>
      <c r="F99" s="5">
        <v>83.1</v>
      </c>
      <c r="G99" s="45">
        <v>5</v>
      </c>
      <c r="H99" s="45"/>
      <c r="I99" s="45">
        <v>2</v>
      </c>
      <c r="J99" s="45">
        <v>3</v>
      </c>
      <c r="K99" s="45">
        <v>2</v>
      </c>
      <c r="L99" s="46"/>
      <c r="M99" s="47"/>
      <c r="N99" s="48"/>
      <c r="O99" s="48"/>
      <c r="P99" s="48"/>
      <c r="Q99" s="48"/>
    </row>
    <row r="100" spans="1:20" ht="15.75" customHeight="1" x14ac:dyDescent="0.25">
      <c r="A100">
        <f t="shared" si="4"/>
        <v>92</v>
      </c>
      <c r="B100" s="179"/>
      <c r="C100" s="58" t="s">
        <v>138</v>
      </c>
      <c r="D100" s="14">
        <v>1057</v>
      </c>
      <c r="E100" s="14" t="s">
        <v>19</v>
      </c>
      <c r="F100" s="14">
        <v>92.6</v>
      </c>
      <c r="G100" s="59">
        <v>8</v>
      </c>
      <c r="H100" s="59">
        <v>3</v>
      </c>
      <c r="I100" s="59">
        <v>3</v>
      </c>
      <c r="J100" s="59">
        <v>4</v>
      </c>
      <c r="K100" s="59"/>
      <c r="L100" s="46"/>
      <c r="M100" s="47"/>
      <c r="N100" s="48"/>
      <c r="O100" s="48"/>
      <c r="P100" s="48"/>
      <c r="Q100" s="48"/>
    </row>
    <row r="101" spans="1:20" ht="15.75" customHeight="1" x14ac:dyDescent="0.25">
      <c r="A101">
        <f t="shared" si="4"/>
        <v>93</v>
      </c>
      <c r="B101" s="179"/>
      <c r="C101" s="49" t="s">
        <v>139</v>
      </c>
      <c r="D101" s="22">
        <v>1034</v>
      </c>
      <c r="E101" s="22" t="s">
        <v>21</v>
      </c>
      <c r="F101" s="22">
        <v>87.8</v>
      </c>
      <c r="G101" s="50">
        <v>6</v>
      </c>
      <c r="H101" s="50">
        <v>2</v>
      </c>
      <c r="I101" s="50"/>
      <c r="J101" s="50">
        <v>6</v>
      </c>
      <c r="K101" s="50">
        <v>1</v>
      </c>
      <c r="L101" s="46"/>
      <c r="M101" s="47"/>
      <c r="N101" s="48"/>
      <c r="O101" s="48"/>
      <c r="P101" s="48"/>
      <c r="Q101" s="48"/>
    </row>
    <row r="102" spans="1:20" ht="15.75" customHeight="1" x14ac:dyDescent="0.25">
      <c r="A102">
        <f t="shared" si="4"/>
        <v>94</v>
      </c>
      <c r="B102" s="179"/>
      <c r="C102" s="58" t="s">
        <v>140</v>
      </c>
      <c r="D102" s="188" t="s">
        <v>141</v>
      </c>
      <c r="E102" s="188"/>
      <c r="F102" s="188"/>
      <c r="G102" s="59">
        <v>2</v>
      </c>
      <c r="H102" s="59">
        <v>1</v>
      </c>
      <c r="I102" s="59">
        <v>1</v>
      </c>
      <c r="J102" s="59">
        <v>1</v>
      </c>
      <c r="K102" s="59"/>
      <c r="L102" s="46"/>
      <c r="M102" s="47"/>
      <c r="N102" s="48"/>
      <c r="O102" s="48"/>
      <c r="P102" s="48"/>
      <c r="Q102" s="48"/>
    </row>
    <row r="103" spans="1:20" ht="15.75" customHeight="1" x14ac:dyDescent="0.25">
      <c r="A103">
        <f t="shared" si="4"/>
        <v>95</v>
      </c>
      <c r="B103" s="179"/>
      <c r="C103" s="44" t="s">
        <v>142</v>
      </c>
      <c r="D103" s="5">
        <v>1272</v>
      </c>
      <c r="E103" s="5" t="s">
        <v>21</v>
      </c>
      <c r="F103" s="5">
        <v>86.4</v>
      </c>
      <c r="G103" s="45">
        <v>9</v>
      </c>
      <c r="H103" s="45">
        <v>4</v>
      </c>
      <c r="I103" s="45">
        <v>2</v>
      </c>
      <c r="J103" s="45">
        <v>5</v>
      </c>
      <c r="K103" s="45">
        <v>2</v>
      </c>
      <c r="L103" s="46"/>
      <c r="M103" s="47"/>
      <c r="N103" s="48"/>
      <c r="O103" s="48"/>
      <c r="P103" s="48"/>
      <c r="Q103" s="48"/>
    </row>
    <row r="104" spans="1:20" ht="25.5" thickBot="1" x14ac:dyDescent="0.3">
      <c r="B104" s="180"/>
      <c r="C104" s="16" t="s">
        <v>33</v>
      </c>
      <c r="D104" s="17">
        <f>D100</f>
        <v>1057</v>
      </c>
      <c r="E104" s="17"/>
      <c r="F104" s="17"/>
      <c r="G104" s="17"/>
      <c r="H104" s="17"/>
      <c r="I104" s="17"/>
      <c r="J104" s="17"/>
      <c r="K104" s="17"/>
      <c r="L104" s="53"/>
      <c r="M104" s="47"/>
      <c r="N104" s="48"/>
      <c r="O104" s="48"/>
      <c r="P104" s="48"/>
      <c r="Q104" s="48"/>
    </row>
    <row r="105" spans="1:20" x14ac:dyDescent="0.25">
      <c r="A105">
        <v>96</v>
      </c>
      <c r="B105" s="184" t="s">
        <v>143</v>
      </c>
      <c r="C105" s="60" t="s">
        <v>144</v>
      </c>
      <c r="D105" s="10">
        <v>627</v>
      </c>
      <c r="E105" s="10" t="s">
        <v>28</v>
      </c>
      <c r="F105" s="10">
        <v>90.2</v>
      </c>
      <c r="G105" s="61">
        <v>7</v>
      </c>
      <c r="H105" s="61">
        <v>3</v>
      </c>
      <c r="I105" s="61">
        <v>2</v>
      </c>
      <c r="J105" s="61">
        <v>4</v>
      </c>
      <c r="K105" s="61">
        <v>2</v>
      </c>
      <c r="L105" s="62"/>
      <c r="M105" s="63"/>
      <c r="N105" s="63"/>
      <c r="O105" s="63"/>
      <c r="P105" s="63"/>
      <c r="Q105" s="63"/>
    </row>
    <row r="106" spans="1:20" ht="16.5" customHeight="1" x14ac:dyDescent="0.25">
      <c r="A106">
        <f>SUM(A105+1)</f>
        <v>97</v>
      </c>
      <c r="B106" s="173"/>
      <c r="C106" s="64" t="s">
        <v>145</v>
      </c>
      <c r="D106" s="5">
        <v>1185</v>
      </c>
      <c r="E106" s="5" t="s">
        <v>19</v>
      </c>
      <c r="F106" s="5">
        <v>92.7</v>
      </c>
      <c r="G106" s="65">
        <v>11</v>
      </c>
      <c r="H106" s="65">
        <v>6</v>
      </c>
      <c r="I106" s="65">
        <v>4</v>
      </c>
      <c r="J106" s="65">
        <v>7</v>
      </c>
      <c r="K106" s="65">
        <v>2</v>
      </c>
      <c r="L106" s="66"/>
      <c r="M106" s="63"/>
      <c r="N106" s="63"/>
      <c r="O106" s="63"/>
      <c r="P106" s="63"/>
      <c r="Q106" s="63"/>
    </row>
    <row r="107" spans="1:20" ht="16.5" customHeight="1" x14ac:dyDescent="0.25">
      <c r="A107">
        <f t="shared" ref="A107:A134" si="5">SUM(A106+1)</f>
        <v>98</v>
      </c>
      <c r="B107" s="173"/>
      <c r="C107" s="64" t="s">
        <v>146</v>
      </c>
      <c r="D107" s="5">
        <v>1422</v>
      </c>
      <c r="E107" s="5" t="s">
        <v>19</v>
      </c>
      <c r="F107" s="5">
        <v>92.2</v>
      </c>
      <c r="G107" s="65">
        <v>13</v>
      </c>
      <c r="H107" s="65">
        <v>12</v>
      </c>
      <c r="I107" s="65">
        <v>3</v>
      </c>
      <c r="J107" s="65">
        <v>10</v>
      </c>
      <c r="K107" s="65">
        <v>4</v>
      </c>
      <c r="L107" s="66"/>
      <c r="M107" s="63"/>
      <c r="N107" s="63"/>
      <c r="O107" s="63"/>
      <c r="P107" s="63"/>
      <c r="Q107" s="63"/>
    </row>
    <row r="108" spans="1:20" ht="16.5" customHeight="1" x14ac:dyDescent="0.25">
      <c r="A108">
        <f t="shared" si="5"/>
        <v>99</v>
      </c>
      <c r="B108" s="173"/>
      <c r="C108" s="64" t="s">
        <v>147</v>
      </c>
      <c r="D108" s="5">
        <v>652</v>
      </c>
      <c r="E108" s="5" t="s">
        <v>21</v>
      </c>
      <c r="F108" s="5">
        <v>90.8</v>
      </c>
      <c r="G108" s="65">
        <v>9</v>
      </c>
      <c r="H108" s="65">
        <v>2</v>
      </c>
      <c r="I108" s="65">
        <v>3</v>
      </c>
      <c r="J108" s="65">
        <v>6</v>
      </c>
      <c r="K108" s="65">
        <v>2</v>
      </c>
      <c r="L108" s="66"/>
      <c r="M108" s="63"/>
      <c r="N108" s="63"/>
      <c r="O108" s="63"/>
      <c r="P108" s="63"/>
      <c r="Q108" s="63"/>
    </row>
    <row r="109" spans="1:20" ht="16.5" customHeight="1" x14ac:dyDescent="0.25">
      <c r="A109">
        <f t="shared" si="5"/>
        <v>100</v>
      </c>
      <c r="B109" s="173"/>
      <c r="C109" s="64" t="s">
        <v>148</v>
      </c>
      <c r="D109" s="5">
        <v>1899</v>
      </c>
      <c r="E109" s="5" t="s">
        <v>19</v>
      </c>
      <c r="F109" s="5">
        <v>91.9</v>
      </c>
      <c r="G109" s="65">
        <v>21</v>
      </c>
      <c r="H109" s="65">
        <v>15</v>
      </c>
      <c r="I109" s="65">
        <v>9</v>
      </c>
      <c r="J109" s="65">
        <v>15</v>
      </c>
      <c r="K109" s="65">
        <v>7</v>
      </c>
      <c r="L109" s="66"/>
      <c r="M109" s="63"/>
      <c r="N109" s="63"/>
      <c r="O109" s="63"/>
      <c r="P109" s="63"/>
      <c r="Q109" s="63"/>
    </row>
    <row r="110" spans="1:20" ht="16.5" customHeight="1" x14ac:dyDescent="0.25">
      <c r="A110">
        <f t="shared" si="5"/>
        <v>101</v>
      </c>
      <c r="B110" s="173"/>
      <c r="C110" s="64" t="s">
        <v>149</v>
      </c>
      <c r="D110" s="5">
        <v>1648</v>
      </c>
      <c r="E110" s="5" t="s">
        <v>19</v>
      </c>
      <c r="F110" s="5">
        <v>94.5</v>
      </c>
      <c r="G110" s="65">
        <v>16</v>
      </c>
      <c r="H110" s="65">
        <v>7</v>
      </c>
      <c r="I110" s="65">
        <v>7</v>
      </c>
      <c r="J110" s="65">
        <v>7</v>
      </c>
      <c r="K110" s="65">
        <v>3</v>
      </c>
      <c r="L110" s="66"/>
      <c r="M110" s="63"/>
      <c r="N110" s="63"/>
      <c r="O110" s="63"/>
      <c r="P110" s="63"/>
      <c r="Q110" s="63"/>
    </row>
    <row r="111" spans="1:20" x14ac:dyDescent="0.25">
      <c r="A111">
        <f t="shared" si="5"/>
        <v>102</v>
      </c>
      <c r="B111" s="173"/>
      <c r="C111" s="67" t="s">
        <v>150</v>
      </c>
      <c r="D111" s="68">
        <v>694</v>
      </c>
      <c r="E111" s="68" t="s">
        <v>19</v>
      </c>
      <c r="F111" s="68">
        <v>91.4</v>
      </c>
      <c r="G111" s="69">
        <v>10</v>
      </c>
      <c r="H111" s="69">
        <v>4</v>
      </c>
      <c r="I111" s="69">
        <v>2</v>
      </c>
      <c r="J111" s="69">
        <v>5</v>
      </c>
      <c r="K111" s="69">
        <v>1</v>
      </c>
      <c r="L111" s="70"/>
    </row>
    <row r="112" spans="1:20" x14ac:dyDescent="0.25">
      <c r="A112">
        <f t="shared" si="5"/>
        <v>103</v>
      </c>
      <c r="B112" s="189" t="s">
        <v>151</v>
      </c>
      <c r="C112" s="5" t="s">
        <v>152</v>
      </c>
      <c r="D112" s="5">
        <v>895</v>
      </c>
      <c r="E112" s="5" t="s">
        <v>19</v>
      </c>
      <c r="F112" s="5">
        <v>92.7</v>
      </c>
      <c r="G112" s="5">
        <v>7</v>
      </c>
      <c r="H112" s="5">
        <v>3</v>
      </c>
      <c r="I112" s="5">
        <v>2</v>
      </c>
      <c r="J112" s="5">
        <v>4</v>
      </c>
      <c r="K112" s="5">
        <v>2</v>
      </c>
      <c r="L112" s="5" t="s">
        <v>153</v>
      </c>
      <c r="M112" t="s">
        <v>154</v>
      </c>
      <c r="N112" t="s">
        <v>155</v>
      </c>
      <c r="O112" t="s">
        <v>156</v>
      </c>
      <c r="P112" t="s">
        <v>157</v>
      </c>
      <c r="Q112" t="s">
        <v>158</v>
      </c>
      <c r="R112" t="s">
        <v>159</v>
      </c>
      <c r="S112" t="s">
        <v>160</v>
      </c>
      <c r="T112" t="s">
        <v>161</v>
      </c>
    </row>
    <row r="113" spans="1:12" ht="15.75" customHeight="1" x14ac:dyDescent="0.25">
      <c r="A113">
        <f t="shared" si="5"/>
        <v>104</v>
      </c>
      <c r="B113" s="189"/>
      <c r="C113" s="5" t="s">
        <v>162</v>
      </c>
      <c r="D113" s="5">
        <v>1541</v>
      </c>
      <c r="E113" s="5" t="s">
        <v>19</v>
      </c>
      <c r="F113" s="5">
        <v>93.3</v>
      </c>
      <c r="G113" s="5">
        <v>12</v>
      </c>
      <c r="H113" s="5">
        <v>5</v>
      </c>
      <c r="I113" s="5">
        <v>4</v>
      </c>
      <c r="J113" s="5">
        <v>7</v>
      </c>
      <c r="K113" s="5">
        <v>4</v>
      </c>
      <c r="L113" s="5" t="s">
        <v>163</v>
      </c>
    </row>
    <row r="114" spans="1:12" ht="15.75" customHeight="1" x14ac:dyDescent="0.25">
      <c r="A114">
        <f t="shared" si="5"/>
        <v>105</v>
      </c>
      <c r="B114" s="189"/>
      <c r="C114" s="5" t="s">
        <v>164</v>
      </c>
      <c r="D114" s="5">
        <v>1276</v>
      </c>
      <c r="E114" s="5" t="s">
        <v>21</v>
      </c>
      <c r="F114" s="5">
        <v>88.4</v>
      </c>
      <c r="G114" s="5">
        <v>10</v>
      </c>
      <c r="H114" s="5">
        <v>4</v>
      </c>
      <c r="I114" s="5">
        <v>3</v>
      </c>
      <c r="J114" s="5">
        <v>7</v>
      </c>
      <c r="K114" s="5">
        <v>3</v>
      </c>
      <c r="L114" s="5"/>
    </row>
    <row r="115" spans="1:12" ht="15.75" customHeight="1" x14ac:dyDescent="0.25">
      <c r="A115">
        <f t="shared" si="5"/>
        <v>106</v>
      </c>
      <c r="B115" s="189"/>
      <c r="C115" s="13" t="s">
        <v>165</v>
      </c>
      <c r="D115" s="13">
        <v>518</v>
      </c>
      <c r="E115" s="13" t="s">
        <v>30</v>
      </c>
      <c r="F115" s="13">
        <v>86.9</v>
      </c>
      <c r="G115" s="13">
        <v>6</v>
      </c>
      <c r="H115" s="13">
        <v>1</v>
      </c>
      <c r="I115" s="13">
        <v>1</v>
      </c>
      <c r="J115" s="13">
        <v>1</v>
      </c>
      <c r="K115" s="13">
        <v>1</v>
      </c>
      <c r="L115" s="13" t="s">
        <v>166</v>
      </c>
    </row>
    <row r="116" spans="1:12" ht="15.75" customHeight="1" x14ac:dyDescent="0.25">
      <c r="A116">
        <f t="shared" si="5"/>
        <v>107</v>
      </c>
      <c r="B116" s="189"/>
      <c r="C116" s="5" t="s">
        <v>167</v>
      </c>
      <c r="D116" s="5">
        <v>1339</v>
      </c>
      <c r="E116" s="5" t="s">
        <v>19</v>
      </c>
      <c r="F116" s="5">
        <v>91.8</v>
      </c>
      <c r="G116" s="5">
        <v>9</v>
      </c>
      <c r="H116" s="5">
        <v>5</v>
      </c>
      <c r="I116" s="5">
        <v>3</v>
      </c>
      <c r="J116" s="5">
        <v>10</v>
      </c>
      <c r="K116" s="5">
        <v>5</v>
      </c>
      <c r="L116" s="5" t="s">
        <v>168</v>
      </c>
    </row>
    <row r="117" spans="1:12" ht="15.75" customHeight="1" x14ac:dyDescent="0.25">
      <c r="A117">
        <f t="shared" si="5"/>
        <v>108</v>
      </c>
      <c r="B117" s="189"/>
      <c r="C117" s="5" t="s">
        <v>169</v>
      </c>
      <c r="D117" s="5">
        <v>741</v>
      </c>
      <c r="E117" s="5" t="s">
        <v>30</v>
      </c>
      <c r="F117" s="5">
        <v>80.8</v>
      </c>
      <c r="G117" s="5">
        <v>7</v>
      </c>
      <c r="H117" s="5">
        <v>1</v>
      </c>
      <c r="I117" s="5">
        <v>1</v>
      </c>
      <c r="J117" s="5">
        <v>3</v>
      </c>
      <c r="K117" s="5">
        <v>2</v>
      </c>
      <c r="L117" s="5" t="s">
        <v>170</v>
      </c>
    </row>
    <row r="118" spans="1:12" ht="15.75" customHeight="1" x14ac:dyDescent="0.25">
      <c r="A118">
        <f t="shared" si="5"/>
        <v>109</v>
      </c>
      <c r="B118" s="189"/>
      <c r="C118" s="5" t="s">
        <v>171</v>
      </c>
      <c r="D118" s="5">
        <v>851</v>
      </c>
      <c r="E118" s="5" t="s">
        <v>19</v>
      </c>
      <c r="F118" s="5">
        <v>92.2</v>
      </c>
      <c r="G118" s="5">
        <v>8</v>
      </c>
      <c r="H118" s="5">
        <v>3</v>
      </c>
      <c r="I118" s="5">
        <v>2</v>
      </c>
      <c r="J118" s="5">
        <v>4</v>
      </c>
      <c r="K118" s="5">
        <v>2</v>
      </c>
      <c r="L118" s="5"/>
    </row>
    <row r="119" spans="1:12" ht="15.75" customHeight="1" x14ac:dyDescent="0.25">
      <c r="A119">
        <f t="shared" si="5"/>
        <v>110</v>
      </c>
      <c r="B119" s="189"/>
      <c r="C119" s="5" t="s">
        <v>172</v>
      </c>
      <c r="D119" s="5">
        <v>570</v>
      </c>
      <c r="E119" s="5" t="s">
        <v>21</v>
      </c>
      <c r="F119" s="5">
        <v>89.3</v>
      </c>
      <c r="G119" s="5">
        <v>5</v>
      </c>
      <c r="H119" s="5">
        <v>1</v>
      </c>
      <c r="I119" s="5"/>
      <c r="J119" s="5">
        <v>1</v>
      </c>
      <c r="K119" s="5">
        <v>3</v>
      </c>
      <c r="L119" s="5" t="s">
        <v>173</v>
      </c>
    </row>
    <row r="120" spans="1:12" ht="15.75" customHeight="1" x14ac:dyDescent="0.25">
      <c r="A120">
        <f t="shared" si="5"/>
        <v>111</v>
      </c>
      <c r="B120" s="189"/>
      <c r="C120" s="5" t="s">
        <v>174</v>
      </c>
      <c r="D120" s="5">
        <v>1331</v>
      </c>
      <c r="E120" s="5" t="s">
        <v>19</v>
      </c>
      <c r="F120" s="5">
        <v>92.1</v>
      </c>
      <c r="G120" s="5">
        <v>11</v>
      </c>
      <c r="H120" s="5">
        <v>3</v>
      </c>
      <c r="I120" s="5">
        <v>4</v>
      </c>
      <c r="J120" s="5">
        <v>6</v>
      </c>
      <c r="K120" s="5">
        <v>3</v>
      </c>
      <c r="L120" s="5"/>
    </row>
    <row r="121" spans="1:12" ht="15.75" customHeight="1" x14ac:dyDescent="0.25">
      <c r="A121">
        <f t="shared" si="5"/>
        <v>112</v>
      </c>
      <c r="B121" s="189"/>
      <c r="C121" s="5" t="s">
        <v>175</v>
      </c>
      <c r="D121" s="5">
        <v>815</v>
      </c>
      <c r="E121" s="5" t="s">
        <v>28</v>
      </c>
      <c r="F121" s="5">
        <v>85.3</v>
      </c>
      <c r="G121" s="5">
        <v>4</v>
      </c>
      <c r="H121" s="5"/>
      <c r="I121" s="5">
        <v>1</v>
      </c>
      <c r="J121" s="5">
        <v>5</v>
      </c>
      <c r="K121" s="5">
        <v>3</v>
      </c>
      <c r="L121" s="5" t="s">
        <v>176</v>
      </c>
    </row>
    <row r="122" spans="1:12" ht="15.75" customHeight="1" x14ac:dyDescent="0.25">
      <c r="A122">
        <f t="shared" si="5"/>
        <v>113</v>
      </c>
      <c r="B122" s="189"/>
      <c r="C122" s="13" t="s">
        <v>177</v>
      </c>
      <c r="D122" s="13">
        <v>631</v>
      </c>
      <c r="E122" s="13" t="s">
        <v>28</v>
      </c>
      <c r="F122" s="13">
        <v>87.7</v>
      </c>
      <c r="G122" s="13">
        <v>6</v>
      </c>
      <c r="H122" s="13">
        <v>2</v>
      </c>
      <c r="I122" s="13">
        <v>1</v>
      </c>
      <c r="J122" s="13">
        <v>4</v>
      </c>
      <c r="K122" s="13">
        <v>1</v>
      </c>
      <c r="L122" s="13"/>
    </row>
    <row r="123" spans="1:12" ht="15.75" customHeight="1" x14ac:dyDescent="0.25">
      <c r="A123">
        <f t="shared" si="5"/>
        <v>114</v>
      </c>
      <c r="B123" s="189"/>
      <c r="C123" s="14" t="s">
        <v>178</v>
      </c>
      <c r="D123" s="14">
        <v>1163</v>
      </c>
      <c r="E123" s="14" t="s">
        <v>21</v>
      </c>
      <c r="F123" s="14">
        <v>89.2</v>
      </c>
      <c r="G123" s="14">
        <v>8</v>
      </c>
      <c r="H123" s="14">
        <v>3</v>
      </c>
      <c r="I123" s="14">
        <v>3</v>
      </c>
      <c r="J123" s="14">
        <v>4</v>
      </c>
      <c r="K123" s="14"/>
      <c r="L123" s="14" t="s">
        <v>163</v>
      </c>
    </row>
    <row r="124" spans="1:12" ht="15.75" customHeight="1" x14ac:dyDescent="0.25">
      <c r="A124">
        <f t="shared" si="5"/>
        <v>115</v>
      </c>
      <c r="B124" s="189"/>
      <c r="C124" s="5" t="s">
        <v>179</v>
      </c>
      <c r="D124" s="5">
        <v>1628</v>
      </c>
      <c r="E124" s="71" t="s">
        <v>19</v>
      </c>
      <c r="F124" s="5">
        <v>92.3</v>
      </c>
      <c r="G124" s="5">
        <v>14</v>
      </c>
      <c r="H124" s="5">
        <v>6</v>
      </c>
      <c r="I124" s="5">
        <v>6</v>
      </c>
      <c r="J124" s="5">
        <v>8</v>
      </c>
      <c r="K124" s="5">
        <v>4</v>
      </c>
      <c r="L124" s="5"/>
    </row>
    <row r="125" spans="1:12" ht="15.75" customHeight="1" x14ac:dyDescent="0.25">
      <c r="A125">
        <f t="shared" si="5"/>
        <v>116</v>
      </c>
      <c r="B125" s="189"/>
      <c r="C125" s="14" t="s">
        <v>180</v>
      </c>
      <c r="D125" s="14">
        <v>982</v>
      </c>
      <c r="E125" s="14" t="s">
        <v>28</v>
      </c>
      <c r="F125" s="14">
        <v>88.6</v>
      </c>
      <c r="G125" s="14">
        <v>9</v>
      </c>
      <c r="H125" s="14">
        <v>2</v>
      </c>
      <c r="I125" s="14">
        <v>1</v>
      </c>
      <c r="J125" s="14">
        <v>7</v>
      </c>
      <c r="K125" s="14"/>
      <c r="L125" s="14" t="s">
        <v>181</v>
      </c>
    </row>
    <row r="126" spans="1:12" ht="15.75" customHeight="1" x14ac:dyDescent="0.25">
      <c r="A126">
        <f t="shared" si="5"/>
        <v>117</v>
      </c>
      <c r="B126" s="189"/>
      <c r="C126" s="5" t="s">
        <v>182</v>
      </c>
      <c r="D126" s="5">
        <v>857</v>
      </c>
      <c r="E126" s="5" t="s">
        <v>28</v>
      </c>
      <c r="F126" s="5">
        <v>89.7</v>
      </c>
      <c r="G126" s="5">
        <v>6</v>
      </c>
      <c r="H126" s="5">
        <v>1</v>
      </c>
      <c r="I126" s="5">
        <v>1</v>
      </c>
      <c r="J126" s="5">
        <v>5</v>
      </c>
      <c r="K126" s="5">
        <v>2</v>
      </c>
      <c r="L126" s="5" t="s">
        <v>183</v>
      </c>
    </row>
    <row r="127" spans="1:12" ht="15.75" customHeight="1" x14ac:dyDescent="0.25">
      <c r="A127">
        <f t="shared" si="5"/>
        <v>118</v>
      </c>
      <c r="B127" s="189"/>
      <c r="C127" s="5" t="s">
        <v>184</v>
      </c>
      <c r="D127" s="5">
        <v>1423</v>
      </c>
      <c r="E127" s="5" t="s">
        <v>21</v>
      </c>
      <c r="F127" s="5">
        <v>89.1</v>
      </c>
      <c r="G127" s="5">
        <v>10</v>
      </c>
      <c r="H127" s="5">
        <v>5</v>
      </c>
      <c r="I127" s="5">
        <v>2</v>
      </c>
      <c r="J127" s="5">
        <v>5</v>
      </c>
      <c r="K127" s="5">
        <v>2</v>
      </c>
      <c r="L127" s="5" t="s">
        <v>185</v>
      </c>
    </row>
    <row r="128" spans="1:12" ht="15.75" customHeight="1" x14ac:dyDescent="0.25">
      <c r="A128">
        <f t="shared" si="5"/>
        <v>119</v>
      </c>
      <c r="B128" s="189"/>
      <c r="C128" s="5" t="s">
        <v>186</v>
      </c>
      <c r="D128" s="5">
        <v>1129</v>
      </c>
      <c r="E128" s="5" t="s">
        <v>19</v>
      </c>
      <c r="F128" s="5">
        <v>90.7</v>
      </c>
      <c r="G128" s="5">
        <v>11</v>
      </c>
      <c r="H128" s="5">
        <v>4</v>
      </c>
      <c r="I128" s="5">
        <v>2</v>
      </c>
      <c r="J128" s="5">
        <v>5</v>
      </c>
      <c r="K128" s="5">
        <v>2</v>
      </c>
      <c r="L128" s="5" t="s">
        <v>187</v>
      </c>
    </row>
    <row r="129" spans="1:12" ht="15.75" customHeight="1" x14ac:dyDescent="0.25">
      <c r="A129">
        <f t="shared" si="5"/>
        <v>120</v>
      </c>
      <c r="B129" s="189"/>
      <c r="C129" s="5" t="s">
        <v>188</v>
      </c>
      <c r="D129" s="5">
        <v>948</v>
      </c>
      <c r="E129" s="5" t="s">
        <v>21</v>
      </c>
      <c r="F129" s="5">
        <v>88.8</v>
      </c>
      <c r="G129" s="5">
        <v>7</v>
      </c>
      <c r="H129" s="5">
        <v>3</v>
      </c>
      <c r="I129" s="5">
        <v>2</v>
      </c>
      <c r="J129" s="5">
        <v>7</v>
      </c>
      <c r="K129" s="5">
        <v>3</v>
      </c>
      <c r="L129" s="5" t="s">
        <v>189</v>
      </c>
    </row>
    <row r="130" spans="1:12" ht="15.75" customHeight="1" x14ac:dyDescent="0.25">
      <c r="A130">
        <f t="shared" si="5"/>
        <v>121</v>
      </c>
      <c r="B130" s="189"/>
      <c r="C130" s="5" t="s">
        <v>190</v>
      </c>
      <c r="D130" s="5">
        <v>799</v>
      </c>
      <c r="E130" s="5" t="s">
        <v>21</v>
      </c>
      <c r="F130" s="5">
        <v>92.1</v>
      </c>
      <c r="G130" s="5">
        <v>8</v>
      </c>
      <c r="H130" s="5">
        <v>1</v>
      </c>
      <c r="I130" s="5">
        <v>2</v>
      </c>
      <c r="J130" s="5">
        <v>3</v>
      </c>
      <c r="K130" s="5">
        <v>3</v>
      </c>
      <c r="L130" s="5" t="s">
        <v>173</v>
      </c>
    </row>
    <row r="131" spans="1:12" ht="15.75" customHeight="1" x14ac:dyDescent="0.25">
      <c r="A131">
        <f t="shared" si="5"/>
        <v>122</v>
      </c>
      <c r="B131" s="189"/>
      <c r="C131" s="5" t="s">
        <v>191</v>
      </c>
      <c r="D131" s="5">
        <v>1476</v>
      </c>
      <c r="E131" s="5" t="s">
        <v>19</v>
      </c>
      <c r="F131" s="5">
        <v>92.1</v>
      </c>
      <c r="G131" s="5">
        <v>12</v>
      </c>
      <c r="H131" s="5">
        <v>3</v>
      </c>
      <c r="I131" s="5">
        <v>5</v>
      </c>
      <c r="J131" s="5">
        <v>6</v>
      </c>
      <c r="K131" s="5">
        <v>3</v>
      </c>
      <c r="L131" s="5" t="s">
        <v>168</v>
      </c>
    </row>
    <row r="132" spans="1:12" ht="15.75" customHeight="1" x14ac:dyDescent="0.25">
      <c r="A132">
        <f t="shared" si="5"/>
        <v>123</v>
      </c>
      <c r="B132" s="189"/>
      <c r="C132" s="5" t="s">
        <v>192</v>
      </c>
      <c r="D132" s="5">
        <v>1000</v>
      </c>
      <c r="E132" s="5" t="s">
        <v>21</v>
      </c>
      <c r="F132" s="5">
        <v>90.9</v>
      </c>
      <c r="G132" s="5">
        <v>8</v>
      </c>
      <c r="H132" s="5">
        <v>3</v>
      </c>
      <c r="I132" s="5">
        <v>3</v>
      </c>
      <c r="J132" s="5">
        <v>2</v>
      </c>
      <c r="K132" s="5">
        <v>2</v>
      </c>
      <c r="L132" s="5" t="s">
        <v>193</v>
      </c>
    </row>
    <row r="133" spans="1:12" ht="15.75" customHeight="1" x14ac:dyDescent="0.25">
      <c r="A133">
        <f t="shared" si="5"/>
        <v>124</v>
      </c>
      <c r="B133" s="189"/>
      <c r="C133" s="5" t="s">
        <v>194</v>
      </c>
      <c r="D133" s="5">
        <v>838</v>
      </c>
      <c r="E133" s="5" t="s">
        <v>28</v>
      </c>
      <c r="F133" s="5">
        <v>86.3</v>
      </c>
      <c r="G133" s="5">
        <v>8</v>
      </c>
      <c r="H133" s="5">
        <v>1</v>
      </c>
      <c r="I133" s="5">
        <v>2</v>
      </c>
      <c r="J133" s="5">
        <v>3</v>
      </c>
      <c r="K133" s="5">
        <v>2</v>
      </c>
      <c r="L133" s="5" t="s">
        <v>195</v>
      </c>
    </row>
    <row r="134" spans="1:12" ht="15.75" customHeight="1" x14ac:dyDescent="0.25">
      <c r="A134">
        <f t="shared" si="5"/>
        <v>125</v>
      </c>
      <c r="B134" s="189"/>
      <c r="C134" s="5" t="s">
        <v>196</v>
      </c>
      <c r="D134" s="5">
        <v>401</v>
      </c>
      <c r="E134" s="5" t="s">
        <v>98</v>
      </c>
      <c r="F134" s="5">
        <v>82.6</v>
      </c>
      <c r="G134" s="5">
        <v>5</v>
      </c>
      <c r="H134" s="5"/>
      <c r="I134" s="5"/>
      <c r="J134" s="5">
        <v>1</v>
      </c>
      <c r="K134" s="5">
        <v>1</v>
      </c>
      <c r="L134" s="5" t="s">
        <v>197</v>
      </c>
    </row>
    <row r="135" spans="1:12" ht="25.5" thickBot="1" x14ac:dyDescent="0.3">
      <c r="B135" s="189"/>
      <c r="C135" s="16" t="s">
        <v>33</v>
      </c>
      <c r="D135" s="5">
        <f>SUM(D123+D125)</f>
        <v>2145</v>
      </c>
      <c r="E135" s="5"/>
      <c r="F135" s="5"/>
      <c r="G135" s="5"/>
      <c r="H135" s="5"/>
      <c r="I135" s="5"/>
      <c r="J135" s="5"/>
      <c r="K135" s="5"/>
      <c r="L135" s="5"/>
    </row>
    <row r="136" spans="1:12" x14ac:dyDescent="0.25">
      <c r="A136">
        <v>126</v>
      </c>
      <c r="B136" s="179" t="s">
        <v>198</v>
      </c>
      <c r="C136" s="72" t="s">
        <v>199</v>
      </c>
      <c r="D136" s="73">
        <v>1058</v>
      </c>
      <c r="E136" s="71" t="s">
        <v>19</v>
      </c>
      <c r="F136" s="71">
        <v>88.5</v>
      </c>
      <c r="G136" s="71">
        <v>6.7</v>
      </c>
      <c r="H136" s="71">
        <v>3.4</v>
      </c>
      <c r="I136" s="71">
        <v>2.2000000000000002</v>
      </c>
      <c r="J136" s="71">
        <v>3.6</v>
      </c>
      <c r="K136" s="71">
        <v>2</v>
      </c>
      <c r="L136" s="74"/>
    </row>
    <row r="137" spans="1:12" ht="15.75" customHeight="1" x14ac:dyDescent="0.25">
      <c r="A137">
        <f>SUM(A136+1)</f>
        <v>127</v>
      </c>
      <c r="B137" s="179"/>
      <c r="C137" s="75" t="s">
        <v>200</v>
      </c>
      <c r="D137" s="76">
        <v>85</v>
      </c>
      <c r="E137" s="14" t="s">
        <v>19</v>
      </c>
      <c r="F137" s="14">
        <v>94.8</v>
      </c>
      <c r="G137" s="14">
        <v>1</v>
      </c>
      <c r="H137" s="14">
        <v>1</v>
      </c>
      <c r="I137" s="14">
        <v>1</v>
      </c>
      <c r="J137" s="14">
        <v>1</v>
      </c>
      <c r="K137" s="14"/>
      <c r="L137" s="12"/>
    </row>
    <row r="138" spans="1:12" ht="15.75" customHeight="1" x14ac:dyDescent="0.25">
      <c r="A138">
        <f t="shared" ref="A138:A139" si="6">SUM(A137+1)</f>
        <v>128</v>
      </c>
      <c r="B138" s="179"/>
      <c r="C138" s="75" t="s">
        <v>201</v>
      </c>
      <c r="D138" s="76">
        <v>282</v>
      </c>
      <c r="E138" s="14" t="s">
        <v>19</v>
      </c>
      <c r="F138" s="14">
        <v>91.9</v>
      </c>
      <c r="G138" s="14">
        <v>3</v>
      </c>
      <c r="H138" s="14">
        <v>2</v>
      </c>
      <c r="I138" s="14">
        <v>1</v>
      </c>
      <c r="J138" s="14">
        <v>1</v>
      </c>
      <c r="K138" s="14"/>
      <c r="L138" s="12"/>
    </row>
    <row r="139" spans="1:12" ht="15.75" customHeight="1" x14ac:dyDescent="0.25">
      <c r="A139">
        <f t="shared" si="6"/>
        <v>129</v>
      </c>
      <c r="B139" s="179"/>
      <c r="C139" s="77" t="s">
        <v>202</v>
      </c>
      <c r="D139" s="78">
        <v>91</v>
      </c>
      <c r="E139" s="5" t="s">
        <v>19</v>
      </c>
      <c r="F139" s="5">
        <v>93.5</v>
      </c>
      <c r="G139" s="5">
        <v>1</v>
      </c>
      <c r="H139" s="5">
        <v>1</v>
      </c>
      <c r="I139" s="5">
        <v>0.6</v>
      </c>
      <c r="J139" s="5">
        <v>1</v>
      </c>
      <c r="K139" s="5">
        <v>1</v>
      </c>
      <c r="L139" s="12"/>
    </row>
    <row r="140" spans="1:12" ht="29.25" customHeight="1" thickBot="1" x14ac:dyDescent="0.3">
      <c r="B140" s="180"/>
      <c r="C140" s="16" t="s">
        <v>33</v>
      </c>
      <c r="D140" s="17">
        <f>SUM(D137+D138)</f>
        <v>367</v>
      </c>
      <c r="E140" s="17"/>
      <c r="F140" s="17"/>
      <c r="G140" s="17"/>
      <c r="H140" s="17"/>
      <c r="I140" s="17"/>
      <c r="J140" s="17"/>
      <c r="K140" s="17"/>
      <c r="L140" s="18"/>
    </row>
    <row r="141" spans="1:12" x14ac:dyDescent="0.25">
      <c r="A141">
        <v>130</v>
      </c>
      <c r="B141" s="178" t="s">
        <v>203</v>
      </c>
      <c r="C141" s="79" t="s">
        <v>204</v>
      </c>
      <c r="D141" s="19">
        <v>836</v>
      </c>
      <c r="E141" s="19" t="s">
        <v>21</v>
      </c>
      <c r="F141" s="19">
        <v>87.3</v>
      </c>
      <c r="G141" s="19">
        <v>6.8</v>
      </c>
      <c r="H141" s="19">
        <v>2</v>
      </c>
      <c r="I141" s="19">
        <v>2.8</v>
      </c>
      <c r="J141" s="19">
        <v>2.8</v>
      </c>
      <c r="K141" s="19">
        <v>1</v>
      </c>
      <c r="L141" s="11"/>
    </row>
    <row r="142" spans="1:12" ht="15.75" customHeight="1" x14ac:dyDescent="0.25">
      <c r="A142">
        <f>SUM(A141+1)</f>
        <v>131</v>
      </c>
      <c r="B142" s="179"/>
      <c r="C142" s="31" t="s">
        <v>205</v>
      </c>
      <c r="D142" s="5">
        <v>1051</v>
      </c>
      <c r="E142" s="5" t="s">
        <v>21</v>
      </c>
      <c r="F142" s="5">
        <v>91.1</v>
      </c>
      <c r="G142" s="5">
        <v>7.8</v>
      </c>
      <c r="H142" s="5">
        <v>3.4</v>
      </c>
      <c r="I142" s="5">
        <v>3</v>
      </c>
      <c r="J142" s="5">
        <v>4.5999999999999996</v>
      </c>
      <c r="K142" s="5">
        <v>3</v>
      </c>
      <c r="L142" s="12"/>
    </row>
    <row r="143" spans="1:12" ht="15.75" customHeight="1" x14ac:dyDescent="0.25">
      <c r="A143">
        <f t="shared" ref="A143:A166" si="7">SUM(A142+1)</f>
        <v>132</v>
      </c>
      <c r="B143" s="179"/>
      <c r="C143" s="31" t="s">
        <v>206</v>
      </c>
      <c r="D143" s="5">
        <v>1390</v>
      </c>
      <c r="E143" s="5" t="s">
        <v>28</v>
      </c>
      <c r="F143" s="5">
        <v>88.4</v>
      </c>
      <c r="G143" s="5">
        <v>11.6</v>
      </c>
      <c r="H143" s="5">
        <v>3.8</v>
      </c>
      <c r="I143" s="5">
        <v>4</v>
      </c>
      <c r="J143" s="5">
        <v>4.4000000000000004</v>
      </c>
      <c r="K143" s="5">
        <v>2.8</v>
      </c>
      <c r="L143" s="12"/>
    </row>
    <row r="144" spans="1:12" ht="15.75" customHeight="1" x14ac:dyDescent="0.25">
      <c r="A144">
        <f t="shared" si="7"/>
        <v>133</v>
      </c>
      <c r="B144" s="179"/>
      <c r="C144" s="31" t="s">
        <v>207</v>
      </c>
      <c r="D144" s="5">
        <v>1164</v>
      </c>
      <c r="E144" s="5" t="s">
        <v>28</v>
      </c>
      <c r="F144" s="5">
        <v>87.3</v>
      </c>
      <c r="G144" s="5">
        <v>7.6</v>
      </c>
      <c r="H144" s="5">
        <v>2</v>
      </c>
      <c r="I144" s="5">
        <v>3.6</v>
      </c>
      <c r="J144" s="5">
        <v>3.6</v>
      </c>
      <c r="K144" s="5">
        <v>2</v>
      </c>
      <c r="L144" s="12"/>
    </row>
    <row r="145" spans="1:12" ht="15.75" customHeight="1" x14ac:dyDescent="0.25">
      <c r="A145">
        <f t="shared" si="7"/>
        <v>134</v>
      </c>
      <c r="B145" s="179"/>
      <c r="C145" s="80" t="s">
        <v>208</v>
      </c>
      <c r="D145" s="22">
        <v>1133</v>
      </c>
      <c r="E145" s="22" t="s">
        <v>28</v>
      </c>
      <c r="F145" s="22">
        <v>89.6</v>
      </c>
      <c r="G145" s="22">
        <v>8</v>
      </c>
      <c r="H145" s="22">
        <v>2.6</v>
      </c>
      <c r="I145" s="22">
        <v>3</v>
      </c>
      <c r="J145" s="22">
        <v>7</v>
      </c>
      <c r="K145" s="22">
        <v>1</v>
      </c>
      <c r="L145" s="12"/>
    </row>
    <row r="146" spans="1:12" ht="15.75" customHeight="1" x14ac:dyDescent="0.25">
      <c r="A146">
        <f t="shared" si="7"/>
        <v>135</v>
      </c>
      <c r="B146" s="179"/>
      <c r="C146" s="31" t="s">
        <v>209</v>
      </c>
      <c r="D146" s="5">
        <v>816</v>
      </c>
      <c r="E146" s="5" t="s">
        <v>28</v>
      </c>
      <c r="F146" s="5">
        <v>88.6</v>
      </c>
      <c r="G146" s="5">
        <v>7</v>
      </c>
      <c r="H146" s="5">
        <v>2.6</v>
      </c>
      <c r="I146" s="5">
        <v>1.6</v>
      </c>
      <c r="J146" s="5">
        <v>3</v>
      </c>
      <c r="K146" s="5">
        <v>2</v>
      </c>
      <c r="L146" s="12"/>
    </row>
    <row r="147" spans="1:12" ht="15.75" customHeight="1" x14ac:dyDescent="0.25">
      <c r="A147">
        <f t="shared" si="7"/>
        <v>136</v>
      </c>
      <c r="B147" s="179"/>
      <c r="C147" s="80" t="s">
        <v>210</v>
      </c>
      <c r="D147" s="22">
        <v>2048</v>
      </c>
      <c r="E147" s="22" t="s">
        <v>21</v>
      </c>
      <c r="F147" s="22">
        <v>90.2</v>
      </c>
      <c r="G147" s="22">
        <v>14.6</v>
      </c>
      <c r="H147" s="22">
        <v>5</v>
      </c>
      <c r="I147" s="22">
        <v>4.4000000000000004</v>
      </c>
      <c r="J147" s="22">
        <v>8.8000000000000007</v>
      </c>
      <c r="K147" s="22">
        <v>0.5</v>
      </c>
      <c r="L147" s="12"/>
    </row>
    <row r="148" spans="1:12" ht="15.75" thickBot="1" x14ac:dyDescent="0.3">
      <c r="A148">
        <f t="shared" si="7"/>
        <v>137</v>
      </c>
      <c r="B148" s="180"/>
      <c r="C148" s="81" t="s">
        <v>211</v>
      </c>
      <c r="D148" s="81">
        <v>1229</v>
      </c>
      <c r="E148" s="81" t="s">
        <v>21</v>
      </c>
      <c r="F148" s="81">
        <v>90.1</v>
      </c>
      <c r="G148" s="81">
        <v>8.8000000000000007</v>
      </c>
      <c r="H148" s="81">
        <v>3.6</v>
      </c>
      <c r="I148" s="81">
        <v>3.6</v>
      </c>
      <c r="J148" s="81">
        <v>4.8</v>
      </c>
      <c r="K148" s="81">
        <v>1</v>
      </c>
      <c r="L148" s="18"/>
    </row>
    <row r="149" spans="1:12" ht="15.75" customHeight="1" x14ac:dyDescent="0.25">
      <c r="A149">
        <f t="shared" si="7"/>
        <v>138</v>
      </c>
      <c r="B149" s="178" t="s">
        <v>212</v>
      </c>
      <c r="C149" s="29" t="s">
        <v>213</v>
      </c>
      <c r="D149" s="10">
        <v>1384</v>
      </c>
      <c r="E149" s="10" t="s">
        <v>21</v>
      </c>
      <c r="F149" s="10">
        <v>87.2</v>
      </c>
      <c r="G149" s="82">
        <v>10</v>
      </c>
      <c r="H149" s="82">
        <v>5</v>
      </c>
      <c r="I149" s="82">
        <v>5</v>
      </c>
      <c r="J149" s="82">
        <v>5</v>
      </c>
      <c r="K149" s="82">
        <v>4</v>
      </c>
      <c r="L149" s="11"/>
    </row>
    <row r="150" spans="1:12" ht="15.75" customHeight="1" x14ac:dyDescent="0.25">
      <c r="A150">
        <f t="shared" si="7"/>
        <v>139</v>
      </c>
      <c r="B150" s="179"/>
      <c r="C150" s="31" t="s">
        <v>214</v>
      </c>
      <c r="D150" s="5">
        <v>1394</v>
      </c>
      <c r="E150" s="5" t="s">
        <v>21</v>
      </c>
      <c r="F150" s="5">
        <v>90.1</v>
      </c>
      <c r="G150" s="83">
        <v>12</v>
      </c>
      <c r="H150" s="83">
        <v>4</v>
      </c>
      <c r="I150" s="83">
        <v>4</v>
      </c>
      <c r="J150" s="83">
        <v>6</v>
      </c>
      <c r="K150" s="83">
        <v>4</v>
      </c>
      <c r="L150" s="12"/>
    </row>
    <row r="151" spans="1:12" ht="15.75" customHeight="1" x14ac:dyDescent="0.25">
      <c r="A151">
        <f t="shared" si="7"/>
        <v>140</v>
      </c>
      <c r="B151" s="179"/>
      <c r="C151" s="31" t="s">
        <v>215</v>
      </c>
      <c r="D151" s="5">
        <v>1316</v>
      </c>
      <c r="E151" s="5" t="s">
        <v>21</v>
      </c>
      <c r="F151" s="5">
        <v>89</v>
      </c>
      <c r="G151" s="83">
        <v>9</v>
      </c>
      <c r="H151" s="83">
        <v>3</v>
      </c>
      <c r="I151" s="83">
        <v>3</v>
      </c>
      <c r="J151" s="83">
        <v>5</v>
      </c>
      <c r="K151" s="83">
        <v>2</v>
      </c>
      <c r="L151" s="12"/>
    </row>
    <row r="152" spans="1:12" ht="15.75" customHeight="1" x14ac:dyDescent="0.25">
      <c r="A152">
        <f t="shared" si="7"/>
        <v>141</v>
      </c>
      <c r="B152" s="179"/>
      <c r="C152" s="31" t="s">
        <v>216</v>
      </c>
      <c r="D152" s="5">
        <v>1560</v>
      </c>
      <c r="E152" s="5" t="s">
        <v>21</v>
      </c>
      <c r="F152" s="5">
        <v>90</v>
      </c>
      <c r="G152" s="83">
        <v>9</v>
      </c>
      <c r="H152" s="83">
        <v>5</v>
      </c>
      <c r="I152" s="83">
        <v>4</v>
      </c>
      <c r="J152" s="83">
        <v>9</v>
      </c>
      <c r="K152" s="83">
        <v>2</v>
      </c>
      <c r="L152" s="12"/>
    </row>
    <row r="153" spans="1:12" ht="15.75" customHeight="1" x14ac:dyDescent="0.25">
      <c r="A153">
        <f t="shared" si="7"/>
        <v>142</v>
      </c>
      <c r="B153" s="179"/>
      <c r="C153" s="30" t="s">
        <v>217</v>
      </c>
      <c r="D153" s="13">
        <v>700</v>
      </c>
      <c r="E153" s="13" t="s">
        <v>21</v>
      </c>
      <c r="F153" s="13">
        <v>91.2</v>
      </c>
      <c r="G153" s="84">
        <v>5</v>
      </c>
      <c r="H153" s="84">
        <v>2</v>
      </c>
      <c r="I153" s="84">
        <v>2</v>
      </c>
      <c r="J153" s="84">
        <v>4</v>
      </c>
      <c r="K153" s="84">
        <v>1</v>
      </c>
      <c r="L153" s="12"/>
    </row>
    <row r="154" spans="1:12" ht="15.75" customHeight="1" x14ac:dyDescent="0.25">
      <c r="A154">
        <f t="shared" si="7"/>
        <v>143</v>
      </c>
      <c r="B154" s="179"/>
      <c r="C154" s="80" t="s">
        <v>218</v>
      </c>
      <c r="D154" s="22">
        <v>1463</v>
      </c>
      <c r="E154" s="22" t="s">
        <v>28</v>
      </c>
      <c r="F154" s="22">
        <v>90.4</v>
      </c>
      <c r="G154" s="85">
        <v>10</v>
      </c>
      <c r="H154" s="85">
        <v>3</v>
      </c>
      <c r="I154" s="85">
        <v>4</v>
      </c>
      <c r="J154" s="85">
        <v>9</v>
      </c>
      <c r="K154" s="85">
        <v>1</v>
      </c>
      <c r="L154" s="12"/>
    </row>
    <row r="155" spans="1:12" ht="15.75" customHeight="1" x14ac:dyDescent="0.25">
      <c r="A155">
        <f t="shared" si="7"/>
        <v>144</v>
      </c>
      <c r="B155" s="179"/>
      <c r="C155" s="31" t="s">
        <v>219</v>
      </c>
      <c r="D155" s="5">
        <v>1806</v>
      </c>
      <c r="E155" s="5" t="s">
        <v>21</v>
      </c>
      <c r="F155" s="5">
        <v>89.3</v>
      </c>
      <c r="G155" s="83">
        <v>15</v>
      </c>
      <c r="H155" s="83">
        <v>6</v>
      </c>
      <c r="I155" s="83">
        <v>6</v>
      </c>
      <c r="J155" s="83">
        <v>9</v>
      </c>
      <c r="K155" s="83">
        <v>2</v>
      </c>
      <c r="L155" s="12"/>
    </row>
    <row r="156" spans="1:12" ht="15.75" customHeight="1" x14ac:dyDescent="0.25">
      <c r="A156">
        <f t="shared" si="7"/>
        <v>145</v>
      </c>
      <c r="B156" s="179"/>
      <c r="C156" s="30" t="s">
        <v>220</v>
      </c>
      <c r="D156" s="13">
        <v>880</v>
      </c>
      <c r="E156" s="13" t="s">
        <v>30</v>
      </c>
      <c r="F156" s="13">
        <v>87.8</v>
      </c>
      <c r="G156" s="84">
        <v>5</v>
      </c>
      <c r="H156" s="84">
        <v>3</v>
      </c>
      <c r="I156" s="84">
        <v>3</v>
      </c>
      <c r="J156" s="84">
        <v>3</v>
      </c>
      <c r="K156" s="84">
        <v>1</v>
      </c>
      <c r="L156" s="12"/>
    </row>
    <row r="157" spans="1:12" ht="15.75" customHeight="1" x14ac:dyDescent="0.25">
      <c r="A157">
        <f t="shared" si="7"/>
        <v>146</v>
      </c>
      <c r="B157" s="179"/>
      <c r="C157" s="86" t="s">
        <v>221</v>
      </c>
      <c r="D157" s="14">
        <v>1304</v>
      </c>
      <c r="E157" s="14" t="s">
        <v>28</v>
      </c>
      <c r="F157" s="14">
        <v>86.4</v>
      </c>
      <c r="G157" s="87">
        <v>7</v>
      </c>
      <c r="H157" s="87">
        <v>4</v>
      </c>
      <c r="I157" s="87">
        <v>3</v>
      </c>
      <c r="J157" s="87">
        <v>5</v>
      </c>
      <c r="K157" s="87">
        <v>0</v>
      </c>
      <c r="L157" s="12"/>
    </row>
    <row r="158" spans="1:12" ht="15.75" customHeight="1" x14ac:dyDescent="0.25">
      <c r="A158">
        <f t="shared" si="7"/>
        <v>147</v>
      </c>
      <c r="B158" s="179"/>
      <c r="C158" s="80" t="s">
        <v>222</v>
      </c>
      <c r="D158" s="22">
        <v>1515</v>
      </c>
      <c r="E158" s="22" t="s">
        <v>21</v>
      </c>
      <c r="F158" s="22">
        <v>89.6</v>
      </c>
      <c r="G158" s="85">
        <v>8</v>
      </c>
      <c r="H158" s="85">
        <v>6</v>
      </c>
      <c r="I158" s="85">
        <v>2</v>
      </c>
      <c r="J158" s="85">
        <v>8</v>
      </c>
      <c r="K158" s="85">
        <v>1</v>
      </c>
      <c r="L158" s="12"/>
    </row>
    <row r="159" spans="1:12" ht="15.75" customHeight="1" x14ac:dyDescent="0.25">
      <c r="A159">
        <f t="shared" si="7"/>
        <v>148</v>
      </c>
      <c r="B159" s="179"/>
      <c r="C159" s="86" t="s">
        <v>223</v>
      </c>
      <c r="D159" s="14">
        <v>708</v>
      </c>
      <c r="E159" s="14" t="s">
        <v>30</v>
      </c>
      <c r="F159" s="14">
        <v>84.4</v>
      </c>
      <c r="G159" s="87">
        <v>4</v>
      </c>
      <c r="H159" s="87">
        <v>1</v>
      </c>
      <c r="I159" s="87">
        <v>0</v>
      </c>
      <c r="J159" s="87">
        <v>4</v>
      </c>
      <c r="K159" s="87">
        <v>0</v>
      </c>
      <c r="L159" s="12"/>
    </row>
    <row r="160" spans="1:12" ht="15.75" customHeight="1" x14ac:dyDescent="0.25">
      <c r="A160">
        <f t="shared" si="7"/>
        <v>149</v>
      </c>
      <c r="B160" s="179"/>
      <c r="C160" s="31" t="s">
        <v>224</v>
      </c>
      <c r="D160" s="5">
        <v>846</v>
      </c>
      <c r="E160" s="5" t="s">
        <v>21</v>
      </c>
      <c r="F160" s="5">
        <v>89.1</v>
      </c>
      <c r="G160" s="83">
        <v>6</v>
      </c>
      <c r="H160" s="83">
        <v>3</v>
      </c>
      <c r="I160" s="83">
        <v>3</v>
      </c>
      <c r="J160" s="83">
        <v>4</v>
      </c>
      <c r="K160" s="83">
        <v>2</v>
      </c>
      <c r="L160" s="12"/>
    </row>
    <row r="161" spans="1:12" ht="15.75" customHeight="1" x14ac:dyDescent="0.25">
      <c r="A161">
        <f t="shared" si="7"/>
        <v>150</v>
      </c>
      <c r="B161" s="179"/>
      <c r="C161" s="31" t="s">
        <v>225</v>
      </c>
      <c r="D161" s="5">
        <v>808</v>
      </c>
      <c r="E161" s="5" t="s">
        <v>28</v>
      </c>
      <c r="F161" s="5">
        <v>83.4</v>
      </c>
      <c r="G161" s="83">
        <v>6</v>
      </c>
      <c r="H161" s="83">
        <v>2</v>
      </c>
      <c r="I161" s="83">
        <v>1</v>
      </c>
      <c r="J161" s="83">
        <v>4</v>
      </c>
      <c r="K161" s="83">
        <v>2</v>
      </c>
      <c r="L161" s="12"/>
    </row>
    <row r="162" spans="1:12" ht="15.75" customHeight="1" x14ac:dyDescent="0.25">
      <c r="A162">
        <f t="shared" si="7"/>
        <v>151</v>
      </c>
      <c r="B162" s="179"/>
      <c r="C162" s="31" t="s">
        <v>226</v>
      </c>
      <c r="D162" s="5">
        <v>1447</v>
      </c>
      <c r="E162" s="5" t="s">
        <v>21</v>
      </c>
      <c r="F162" s="5">
        <v>89.7</v>
      </c>
      <c r="G162" s="83">
        <v>12</v>
      </c>
      <c r="H162" s="83">
        <v>6</v>
      </c>
      <c r="I162" s="83">
        <v>5</v>
      </c>
      <c r="J162" s="83">
        <v>6</v>
      </c>
      <c r="K162" s="83">
        <v>3</v>
      </c>
      <c r="L162" s="12"/>
    </row>
    <row r="163" spans="1:12" ht="15.75" customHeight="1" x14ac:dyDescent="0.25">
      <c r="A163">
        <f t="shared" si="7"/>
        <v>152</v>
      </c>
      <c r="B163" s="179"/>
      <c r="C163" s="31" t="s">
        <v>227</v>
      </c>
      <c r="D163" s="5">
        <v>872</v>
      </c>
      <c r="E163" s="5" t="s">
        <v>28</v>
      </c>
      <c r="F163" s="5">
        <v>88.2</v>
      </c>
      <c r="G163" s="83">
        <v>7</v>
      </c>
      <c r="H163" s="83">
        <v>4</v>
      </c>
      <c r="I163" s="83">
        <v>3</v>
      </c>
      <c r="J163" s="83">
        <v>4</v>
      </c>
      <c r="K163" s="83">
        <v>2</v>
      </c>
      <c r="L163" s="12"/>
    </row>
    <row r="164" spans="1:12" ht="15.75" customHeight="1" x14ac:dyDescent="0.25">
      <c r="A164">
        <f t="shared" si="7"/>
        <v>153</v>
      </c>
      <c r="B164" s="179"/>
      <c r="C164" s="80" t="s">
        <v>228</v>
      </c>
      <c r="D164" s="22">
        <v>1684</v>
      </c>
      <c r="E164" s="22" t="s">
        <v>30</v>
      </c>
      <c r="F164" s="22">
        <v>83.9</v>
      </c>
      <c r="G164" s="85">
        <v>9</v>
      </c>
      <c r="H164" s="85">
        <v>4</v>
      </c>
      <c r="I164" s="85">
        <v>3</v>
      </c>
      <c r="J164" s="85">
        <v>6</v>
      </c>
      <c r="K164" s="85">
        <v>1</v>
      </c>
      <c r="L164" s="12"/>
    </row>
    <row r="165" spans="1:12" ht="15.75" customHeight="1" x14ac:dyDescent="0.25">
      <c r="A165">
        <f t="shared" si="7"/>
        <v>154</v>
      </c>
      <c r="B165" s="179"/>
      <c r="C165" s="31" t="s">
        <v>229</v>
      </c>
      <c r="D165" s="5">
        <v>806</v>
      </c>
      <c r="E165" s="5" t="s">
        <v>21</v>
      </c>
      <c r="F165" s="5">
        <v>86.7</v>
      </c>
      <c r="G165" s="83">
        <v>6</v>
      </c>
      <c r="H165" s="83">
        <v>4</v>
      </c>
      <c r="I165" s="83">
        <v>2</v>
      </c>
      <c r="J165" s="83">
        <v>4</v>
      </c>
      <c r="K165" s="83">
        <v>5</v>
      </c>
      <c r="L165" s="12"/>
    </row>
    <row r="166" spans="1:12" ht="15.75" customHeight="1" x14ac:dyDescent="0.25">
      <c r="A166">
        <f t="shared" si="7"/>
        <v>155</v>
      </c>
      <c r="B166" s="179"/>
      <c r="C166" s="31" t="s">
        <v>230</v>
      </c>
      <c r="D166" s="5">
        <v>1602</v>
      </c>
      <c r="E166" s="5" t="s">
        <v>21</v>
      </c>
      <c r="F166" s="5">
        <v>88.6</v>
      </c>
      <c r="G166" s="83">
        <v>12</v>
      </c>
      <c r="H166" s="83">
        <v>5</v>
      </c>
      <c r="I166" s="83">
        <v>4</v>
      </c>
      <c r="J166" s="83">
        <v>7</v>
      </c>
      <c r="K166" s="83">
        <v>2</v>
      </c>
      <c r="L166" s="12"/>
    </row>
    <row r="167" spans="1:12" ht="25.5" thickBot="1" x14ac:dyDescent="0.3">
      <c r="B167" s="180"/>
      <c r="C167" s="16" t="s">
        <v>33</v>
      </c>
      <c r="D167" s="88">
        <f>SUM(D157+D159)</f>
        <v>2012</v>
      </c>
      <c r="E167" s="88"/>
      <c r="F167" s="88"/>
      <c r="G167" s="17"/>
      <c r="H167" s="17"/>
      <c r="I167" s="17"/>
      <c r="J167" s="17"/>
      <c r="K167" s="17"/>
      <c r="L167" s="18"/>
    </row>
    <row r="168" spans="1:12" x14ac:dyDescent="0.25">
      <c r="A168">
        <v>156</v>
      </c>
      <c r="B168" s="178" t="s">
        <v>231</v>
      </c>
      <c r="C168" s="79" t="s">
        <v>232</v>
      </c>
      <c r="D168" s="19">
        <v>905</v>
      </c>
      <c r="E168" s="19" t="s">
        <v>98</v>
      </c>
      <c r="F168" s="89">
        <v>89.2</v>
      </c>
      <c r="G168" s="19">
        <v>8</v>
      </c>
      <c r="H168" s="19">
        <v>3</v>
      </c>
      <c r="I168" s="19">
        <v>1</v>
      </c>
      <c r="J168" s="19">
        <v>1</v>
      </c>
      <c r="K168" s="19">
        <v>1</v>
      </c>
      <c r="L168" s="90" t="s">
        <v>233</v>
      </c>
    </row>
    <row r="169" spans="1:12" ht="15.75" customHeight="1" x14ac:dyDescent="0.25">
      <c r="A169">
        <f>SUM(A168+1)</f>
        <v>157</v>
      </c>
      <c r="B169" s="179"/>
      <c r="C169" s="31" t="s">
        <v>234</v>
      </c>
      <c r="D169" s="71">
        <v>1201</v>
      </c>
      <c r="E169" s="5" t="s">
        <v>28</v>
      </c>
      <c r="F169" s="24">
        <v>86.1</v>
      </c>
      <c r="G169" s="5">
        <v>10</v>
      </c>
      <c r="H169" s="5"/>
      <c r="I169" s="5">
        <v>2</v>
      </c>
      <c r="J169" s="5">
        <v>4</v>
      </c>
      <c r="K169" s="5">
        <v>2</v>
      </c>
      <c r="L169" s="12" t="s">
        <v>235</v>
      </c>
    </row>
    <row r="170" spans="1:12" ht="15.75" customHeight="1" x14ac:dyDescent="0.25">
      <c r="A170">
        <f t="shared" ref="A170:A197" si="8">SUM(A169+1)</f>
        <v>158</v>
      </c>
      <c r="B170" s="179"/>
      <c r="C170" s="31" t="s">
        <v>236</v>
      </c>
      <c r="D170" s="71">
        <v>1117</v>
      </c>
      <c r="E170" s="71" t="s">
        <v>30</v>
      </c>
      <c r="F170" s="24">
        <v>86.6</v>
      </c>
      <c r="G170" s="5">
        <v>10</v>
      </c>
      <c r="H170" s="5">
        <v>4</v>
      </c>
      <c r="I170" s="5">
        <v>3</v>
      </c>
      <c r="J170" s="5">
        <v>3</v>
      </c>
      <c r="K170" s="5">
        <v>3</v>
      </c>
      <c r="L170" s="12"/>
    </row>
    <row r="171" spans="1:12" ht="15.75" customHeight="1" x14ac:dyDescent="0.25">
      <c r="A171">
        <f t="shared" si="8"/>
        <v>159</v>
      </c>
      <c r="B171" s="179"/>
      <c r="C171" s="31" t="s">
        <v>237</v>
      </c>
      <c r="D171" s="71">
        <v>445</v>
      </c>
      <c r="E171" s="71" t="s">
        <v>238</v>
      </c>
      <c r="F171" s="24">
        <v>84.2</v>
      </c>
      <c r="G171" s="5">
        <v>3</v>
      </c>
      <c r="H171" s="5">
        <v>1</v>
      </c>
      <c r="I171" s="5"/>
      <c r="J171" s="5">
        <v>1</v>
      </c>
      <c r="K171" s="5">
        <v>1</v>
      </c>
      <c r="L171" s="12" t="s">
        <v>239</v>
      </c>
    </row>
    <row r="172" spans="1:12" ht="15.75" customHeight="1" x14ac:dyDescent="0.25">
      <c r="A172">
        <f t="shared" si="8"/>
        <v>160</v>
      </c>
      <c r="B172" s="179"/>
      <c r="C172" s="31" t="s">
        <v>240</v>
      </c>
      <c r="D172" s="71">
        <v>844</v>
      </c>
      <c r="E172" s="71" t="s">
        <v>98</v>
      </c>
      <c r="F172" s="71">
        <v>86.3</v>
      </c>
      <c r="G172" s="5">
        <v>7</v>
      </c>
      <c r="H172" s="5">
        <v>2</v>
      </c>
      <c r="I172" s="5">
        <v>2</v>
      </c>
      <c r="J172" s="5">
        <v>4</v>
      </c>
      <c r="K172" s="5"/>
      <c r="L172" s="12" t="s">
        <v>241</v>
      </c>
    </row>
    <row r="173" spans="1:12" ht="15.75" customHeight="1" x14ac:dyDescent="0.25">
      <c r="A173">
        <f t="shared" si="8"/>
        <v>161</v>
      </c>
      <c r="B173" s="179"/>
      <c r="C173" s="86" t="s">
        <v>242</v>
      </c>
      <c r="D173" s="91">
        <v>706</v>
      </c>
      <c r="E173" s="91" t="s">
        <v>238</v>
      </c>
      <c r="F173" s="91">
        <v>82.8</v>
      </c>
      <c r="G173" s="14">
        <v>9</v>
      </c>
      <c r="H173" s="14">
        <v>2</v>
      </c>
      <c r="I173" s="14">
        <v>2</v>
      </c>
      <c r="J173" s="14">
        <v>2</v>
      </c>
      <c r="K173" s="14"/>
      <c r="L173" s="92"/>
    </row>
    <row r="174" spans="1:12" ht="15.75" customHeight="1" x14ac:dyDescent="0.25">
      <c r="A174">
        <f t="shared" si="8"/>
        <v>162</v>
      </c>
      <c r="B174" s="179"/>
      <c r="C174" s="80" t="s">
        <v>243</v>
      </c>
      <c r="D174" s="93">
        <v>1051</v>
      </c>
      <c r="E174" s="93" t="s">
        <v>98</v>
      </c>
      <c r="F174" s="93">
        <v>86</v>
      </c>
      <c r="G174" s="22">
        <v>8</v>
      </c>
      <c r="H174" s="22">
        <v>3</v>
      </c>
      <c r="I174" s="22">
        <v>2</v>
      </c>
      <c r="J174" s="22">
        <v>4</v>
      </c>
      <c r="K174" s="22"/>
      <c r="L174" s="94" t="s">
        <v>244</v>
      </c>
    </row>
    <row r="175" spans="1:12" ht="15.75" customHeight="1" x14ac:dyDescent="0.25">
      <c r="A175">
        <f t="shared" si="8"/>
        <v>163</v>
      </c>
      <c r="B175" s="179"/>
      <c r="C175" s="31" t="s">
        <v>245</v>
      </c>
      <c r="D175" s="71">
        <v>491</v>
      </c>
      <c r="E175" s="71" t="s">
        <v>19</v>
      </c>
      <c r="F175" s="71">
        <v>91</v>
      </c>
      <c r="G175" s="5">
        <v>4</v>
      </c>
      <c r="H175" s="5">
        <v>1</v>
      </c>
      <c r="I175" s="5">
        <v>1</v>
      </c>
      <c r="J175" s="5">
        <v>3</v>
      </c>
      <c r="K175" s="5">
        <v>1</v>
      </c>
      <c r="L175" s="12"/>
    </row>
    <row r="176" spans="1:12" ht="15.75" customHeight="1" x14ac:dyDescent="0.25">
      <c r="A176">
        <f t="shared" si="8"/>
        <v>164</v>
      </c>
      <c r="B176" s="179"/>
      <c r="C176" s="86" t="s">
        <v>246</v>
      </c>
      <c r="D176" s="91">
        <v>612</v>
      </c>
      <c r="E176" s="91" t="s">
        <v>247</v>
      </c>
      <c r="F176" s="91">
        <v>84</v>
      </c>
      <c r="G176" s="14">
        <v>5</v>
      </c>
      <c r="H176" s="14">
        <v>1</v>
      </c>
      <c r="I176" s="14">
        <v>2</v>
      </c>
      <c r="J176" s="14">
        <v>4</v>
      </c>
      <c r="K176" s="14"/>
      <c r="L176" s="92" t="s">
        <v>248</v>
      </c>
    </row>
    <row r="177" spans="1:12" ht="15.75" customHeight="1" x14ac:dyDescent="0.25">
      <c r="A177">
        <f t="shared" si="8"/>
        <v>165</v>
      </c>
      <c r="B177" s="179"/>
      <c r="C177" s="31" t="s">
        <v>249</v>
      </c>
      <c r="D177" s="71">
        <v>1046</v>
      </c>
      <c r="E177" s="71" t="s">
        <v>30</v>
      </c>
      <c r="F177" s="71">
        <v>88.6</v>
      </c>
      <c r="G177" s="5">
        <v>9</v>
      </c>
      <c r="H177" s="5">
        <v>3</v>
      </c>
      <c r="I177" s="5">
        <v>2</v>
      </c>
      <c r="J177" s="5">
        <v>5</v>
      </c>
      <c r="K177" s="5">
        <v>1</v>
      </c>
      <c r="L177" s="12" t="s">
        <v>250</v>
      </c>
    </row>
    <row r="178" spans="1:12" ht="15.75" customHeight="1" x14ac:dyDescent="0.25">
      <c r="A178">
        <f t="shared" si="8"/>
        <v>166</v>
      </c>
      <c r="B178" s="179"/>
      <c r="C178" s="31" t="s">
        <v>251</v>
      </c>
      <c r="D178" s="71">
        <v>1148</v>
      </c>
      <c r="E178" s="71" t="s">
        <v>30</v>
      </c>
      <c r="F178" s="71">
        <v>87.3</v>
      </c>
      <c r="G178" s="5">
        <v>8</v>
      </c>
      <c r="H178" s="5">
        <v>4</v>
      </c>
      <c r="I178" s="5">
        <v>4</v>
      </c>
      <c r="J178" s="5">
        <v>6</v>
      </c>
      <c r="K178" s="5">
        <v>2</v>
      </c>
      <c r="L178" s="12"/>
    </row>
    <row r="179" spans="1:12" ht="15.75" customHeight="1" x14ac:dyDescent="0.25">
      <c r="A179">
        <f t="shared" si="8"/>
        <v>167</v>
      </c>
      <c r="B179" s="179"/>
      <c r="C179" s="31" t="s">
        <v>252</v>
      </c>
      <c r="D179" s="71">
        <v>2269</v>
      </c>
      <c r="E179" s="71" t="s">
        <v>30</v>
      </c>
      <c r="F179" s="71">
        <v>89.2</v>
      </c>
      <c r="G179" s="5">
        <v>16</v>
      </c>
      <c r="H179" s="5">
        <v>8</v>
      </c>
      <c r="I179" s="5">
        <v>5</v>
      </c>
      <c r="J179" s="5">
        <v>9</v>
      </c>
      <c r="K179" s="5">
        <v>6</v>
      </c>
      <c r="L179" s="12"/>
    </row>
    <row r="180" spans="1:12" ht="15.75" customHeight="1" x14ac:dyDescent="0.25">
      <c r="A180">
        <f t="shared" si="8"/>
        <v>168</v>
      </c>
      <c r="B180" s="179"/>
      <c r="C180" s="31" t="s">
        <v>253</v>
      </c>
      <c r="D180" s="71">
        <v>1034</v>
      </c>
      <c r="E180" s="5" t="s">
        <v>28</v>
      </c>
      <c r="F180" s="71">
        <v>92.5</v>
      </c>
      <c r="G180" s="5">
        <v>9</v>
      </c>
      <c r="H180" s="5">
        <v>5</v>
      </c>
      <c r="I180" s="5">
        <v>3</v>
      </c>
      <c r="J180" s="5">
        <v>6</v>
      </c>
      <c r="K180" s="5">
        <v>4</v>
      </c>
      <c r="L180" s="12" t="s">
        <v>254</v>
      </c>
    </row>
    <row r="181" spans="1:12" ht="15.75" customHeight="1" x14ac:dyDescent="0.25">
      <c r="A181">
        <f t="shared" si="8"/>
        <v>169</v>
      </c>
      <c r="B181" s="179"/>
      <c r="C181" s="31" t="s">
        <v>255</v>
      </c>
      <c r="D181" s="71">
        <v>927</v>
      </c>
      <c r="E181" s="71" t="s">
        <v>98</v>
      </c>
      <c r="F181" s="71">
        <v>86.5</v>
      </c>
      <c r="G181" s="5">
        <v>8</v>
      </c>
      <c r="H181" s="5">
        <v>1</v>
      </c>
      <c r="I181" s="5">
        <v>2</v>
      </c>
      <c r="J181" s="5">
        <v>4</v>
      </c>
      <c r="K181" s="5">
        <v>3</v>
      </c>
      <c r="L181" s="12"/>
    </row>
    <row r="182" spans="1:12" ht="15.75" customHeight="1" x14ac:dyDescent="0.25">
      <c r="A182">
        <f t="shared" si="8"/>
        <v>170</v>
      </c>
      <c r="B182" s="179"/>
      <c r="C182" s="31" t="s">
        <v>256</v>
      </c>
      <c r="D182" s="71">
        <v>908</v>
      </c>
      <c r="E182" s="71" t="s">
        <v>30</v>
      </c>
      <c r="F182" s="71">
        <v>88.7</v>
      </c>
      <c r="G182" s="5">
        <v>5</v>
      </c>
      <c r="H182" s="5">
        <v>3</v>
      </c>
      <c r="I182" s="5">
        <v>2</v>
      </c>
      <c r="J182" s="5">
        <v>4</v>
      </c>
      <c r="K182" s="5">
        <v>1</v>
      </c>
      <c r="L182" s="12" t="s">
        <v>257</v>
      </c>
    </row>
    <row r="183" spans="1:12" ht="15.75" customHeight="1" x14ac:dyDescent="0.25">
      <c r="A183">
        <f t="shared" si="8"/>
        <v>171</v>
      </c>
      <c r="B183" s="179"/>
      <c r="C183" s="31" t="s">
        <v>258</v>
      </c>
      <c r="D183" s="71">
        <v>1193</v>
      </c>
      <c r="E183" s="71" t="s">
        <v>30</v>
      </c>
      <c r="F183" s="71">
        <v>85</v>
      </c>
      <c r="G183" s="5">
        <v>9</v>
      </c>
      <c r="H183" s="5">
        <v>5</v>
      </c>
      <c r="I183" s="5">
        <v>2</v>
      </c>
      <c r="J183" s="5">
        <v>3</v>
      </c>
      <c r="K183" s="5">
        <v>1</v>
      </c>
      <c r="L183" s="12" t="s">
        <v>259</v>
      </c>
    </row>
    <row r="184" spans="1:12" ht="15.75" customHeight="1" x14ac:dyDescent="0.25">
      <c r="A184">
        <f t="shared" si="8"/>
        <v>172</v>
      </c>
      <c r="B184" s="179"/>
      <c r="C184" s="31" t="s">
        <v>260</v>
      </c>
      <c r="D184" s="71">
        <v>493</v>
      </c>
      <c r="E184" s="71" t="s">
        <v>238</v>
      </c>
      <c r="F184" s="71">
        <v>85.1</v>
      </c>
      <c r="G184" s="5">
        <v>4</v>
      </c>
      <c r="H184" s="5">
        <v>1</v>
      </c>
      <c r="I184" s="5"/>
      <c r="J184" s="5">
        <v>1</v>
      </c>
      <c r="K184" s="5">
        <v>1</v>
      </c>
      <c r="L184" s="12"/>
    </row>
    <row r="185" spans="1:12" ht="15.75" customHeight="1" x14ac:dyDescent="0.25">
      <c r="A185">
        <f t="shared" si="8"/>
        <v>173</v>
      </c>
      <c r="B185" s="179"/>
      <c r="C185" s="31" t="s">
        <v>261</v>
      </c>
      <c r="D185" s="71">
        <v>1484</v>
      </c>
      <c r="E185" s="71" t="s">
        <v>30</v>
      </c>
      <c r="F185" s="71">
        <v>89.3</v>
      </c>
      <c r="G185" s="5">
        <v>12</v>
      </c>
      <c r="H185" s="5">
        <v>5</v>
      </c>
      <c r="I185" s="5">
        <v>3</v>
      </c>
      <c r="J185" s="5">
        <v>5</v>
      </c>
      <c r="K185" s="5">
        <v>1</v>
      </c>
      <c r="L185" s="12" t="s">
        <v>259</v>
      </c>
    </row>
    <row r="186" spans="1:12" ht="15.75" customHeight="1" x14ac:dyDescent="0.25">
      <c r="A186">
        <f t="shared" si="8"/>
        <v>174</v>
      </c>
      <c r="B186" s="179"/>
      <c r="C186" s="31" t="s">
        <v>262</v>
      </c>
      <c r="D186" s="71">
        <v>789</v>
      </c>
      <c r="E186" s="71" t="s">
        <v>30</v>
      </c>
      <c r="F186" s="71">
        <v>88.1</v>
      </c>
      <c r="G186" s="5">
        <v>6</v>
      </c>
      <c r="H186" s="5">
        <v>2</v>
      </c>
      <c r="I186" s="5">
        <v>1</v>
      </c>
      <c r="J186" s="5">
        <v>4</v>
      </c>
      <c r="K186" s="5">
        <v>2</v>
      </c>
      <c r="L186" s="12" t="s">
        <v>263</v>
      </c>
    </row>
    <row r="187" spans="1:12" ht="15.75" customHeight="1" x14ac:dyDescent="0.25">
      <c r="A187">
        <f t="shared" si="8"/>
        <v>175</v>
      </c>
      <c r="B187" s="179"/>
      <c r="C187" s="31" t="s">
        <v>264</v>
      </c>
      <c r="D187" s="71">
        <v>1242</v>
      </c>
      <c r="E187" s="71" t="s">
        <v>98</v>
      </c>
      <c r="F187" s="71">
        <v>85.5</v>
      </c>
      <c r="G187" s="5">
        <v>9</v>
      </c>
      <c r="H187" s="5">
        <v>5</v>
      </c>
      <c r="I187" s="5">
        <v>4</v>
      </c>
      <c r="J187" s="5">
        <v>3</v>
      </c>
      <c r="K187" s="5">
        <v>3</v>
      </c>
      <c r="L187" s="12" t="s">
        <v>265</v>
      </c>
    </row>
    <row r="188" spans="1:12" ht="15.75" customHeight="1" x14ac:dyDescent="0.25">
      <c r="A188">
        <f t="shared" si="8"/>
        <v>176</v>
      </c>
      <c r="B188" s="179"/>
      <c r="C188" s="31" t="s">
        <v>266</v>
      </c>
      <c r="D188" s="71">
        <v>1462</v>
      </c>
      <c r="E188" s="5" t="s">
        <v>28</v>
      </c>
      <c r="F188" s="71">
        <v>87.3</v>
      </c>
      <c r="G188" s="5">
        <v>12</v>
      </c>
      <c r="H188" s="5">
        <v>6</v>
      </c>
      <c r="I188" s="5">
        <v>4</v>
      </c>
      <c r="J188" s="5">
        <v>8</v>
      </c>
      <c r="K188" s="5">
        <v>4</v>
      </c>
      <c r="L188" s="12" t="s">
        <v>259</v>
      </c>
    </row>
    <row r="189" spans="1:12" ht="15.75" customHeight="1" x14ac:dyDescent="0.25">
      <c r="A189">
        <f t="shared" si="8"/>
        <v>177</v>
      </c>
      <c r="B189" s="179"/>
      <c r="C189" s="86" t="s">
        <v>267</v>
      </c>
      <c r="D189" s="91">
        <v>881</v>
      </c>
      <c r="E189" s="91" t="s">
        <v>98</v>
      </c>
      <c r="F189" s="91">
        <v>81.599999999999994</v>
      </c>
      <c r="G189" s="14">
        <v>7</v>
      </c>
      <c r="H189" s="14">
        <v>1</v>
      </c>
      <c r="I189" s="14">
        <v>2</v>
      </c>
      <c r="J189" s="14">
        <v>3</v>
      </c>
      <c r="K189" s="14"/>
      <c r="L189" s="92" t="s">
        <v>268</v>
      </c>
    </row>
    <row r="190" spans="1:12" ht="15.75" customHeight="1" x14ac:dyDescent="0.25">
      <c r="A190">
        <f t="shared" si="8"/>
        <v>178</v>
      </c>
      <c r="B190" s="179"/>
      <c r="C190" s="30" t="s">
        <v>269</v>
      </c>
      <c r="D190" s="95">
        <v>848</v>
      </c>
      <c r="E190" s="95" t="s">
        <v>247</v>
      </c>
      <c r="F190" s="95">
        <v>83.4</v>
      </c>
      <c r="G190" s="13">
        <v>6</v>
      </c>
      <c r="H190" s="13">
        <v>1</v>
      </c>
      <c r="I190" s="13">
        <v>2</v>
      </c>
      <c r="J190" s="13">
        <v>3</v>
      </c>
      <c r="K190" s="13">
        <v>1</v>
      </c>
      <c r="L190" s="96" t="s">
        <v>268</v>
      </c>
    </row>
    <row r="191" spans="1:12" ht="15.75" customHeight="1" x14ac:dyDescent="0.25">
      <c r="A191">
        <f t="shared" si="8"/>
        <v>179</v>
      </c>
      <c r="B191" s="179"/>
      <c r="C191" s="31" t="s">
        <v>270</v>
      </c>
      <c r="D191" s="71">
        <v>1899</v>
      </c>
      <c r="E191" s="71" t="s">
        <v>98</v>
      </c>
      <c r="F191" s="71">
        <v>90.8</v>
      </c>
      <c r="G191" s="5">
        <v>17</v>
      </c>
      <c r="H191" s="5">
        <v>5</v>
      </c>
      <c r="I191" s="5">
        <v>4</v>
      </c>
      <c r="J191" s="5">
        <v>7</v>
      </c>
      <c r="K191" s="5">
        <v>3</v>
      </c>
      <c r="L191" s="12"/>
    </row>
    <row r="192" spans="1:12" ht="15.75" customHeight="1" x14ac:dyDescent="0.25">
      <c r="A192">
        <f t="shared" si="8"/>
        <v>180</v>
      </c>
      <c r="B192" s="179"/>
      <c r="C192" s="30" t="s">
        <v>271</v>
      </c>
      <c r="D192" s="95">
        <v>409</v>
      </c>
      <c r="E192" s="95" t="s">
        <v>247</v>
      </c>
      <c r="F192" s="95">
        <v>87.5</v>
      </c>
      <c r="G192" s="13">
        <v>4</v>
      </c>
      <c r="H192" s="13"/>
      <c r="I192" s="13">
        <v>2</v>
      </c>
      <c r="J192" s="13">
        <v>2</v>
      </c>
      <c r="K192" s="13">
        <v>1</v>
      </c>
      <c r="L192" s="96" t="s">
        <v>268</v>
      </c>
    </row>
    <row r="193" spans="1:12" ht="15.75" customHeight="1" x14ac:dyDescent="0.25">
      <c r="A193">
        <f t="shared" si="8"/>
        <v>181</v>
      </c>
      <c r="B193" s="179"/>
      <c r="C193" s="86" t="s">
        <v>272</v>
      </c>
      <c r="D193" s="91">
        <v>1015</v>
      </c>
      <c r="E193" s="91" t="s">
        <v>247</v>
      </c>
      <c r="F193" s="91">
        <v>86.6</v>
      </c>
      <c r="G193" s="14">
        <v>10</v>
      </c>
      <c r="H193" s="14">
        <v>3</v>
      </c>
      <c r="I193" s="14">
        <v>2</v>
      </c>
      <c r="J193" s="14">
        <v>4</v>
      </c>
      <c r="K193" s="14"/>
      <c r="L193" s="92" t="s">
        <v>273</v>
      </c>
    </row>
    <row r="194" spans="1:12" ht="15.75" customHeight="1" x14ac:dyDescent="0.25">
      <c r="A194">
        <f t="shared" si="8"/>
        <v>182</v>
      </c>
      <c r="B194" s="179"/>
      <c r="C194" s="80" t="s">
        <v>274</v>
      </c>
      <c r="D194" s="93">
        <v>1025</v>
      </c>
      <c r="E194" s="93" t="s">
        <v>98</v>
      </c>
      <c r="F194" s="93">
        <v>88.6</v>
      </c>
      <c r="G194" s="22">
        <v>10</v>
      </c>
      <c r="H194" s="22">
        <v>4</v>
      </c>
      <c r="I194" s="22">
        <v>2</v>
      </c>
      <c r="J194" s="22">
        <v>5</v>
      </c>
      <c r="K194" s="22"/>
      <c r="L194" s="94" t="s">
        <v>275</v>
      </c>
    </row>
    <row r="195" spans="1:12" ht="15.75" customHeight="1" x14ac:dyDescent="0.25">
      <c r="A195">
        <f t="shared" si="8"/>
        <v>183</v>
      </c>
      <c r="B195" s="179"/>
      <c r="C195" s="30" t="s">
        <v>276</v>
      </c>
      <c r="D195" s="95">
        <v>696</v>
      </c>
      <c r="E195" s="95" t="s">
        <v>247</v>
      </c>
      <c r="F195" s="95">
        <v>91</v>
      </c>
      <c r="G195" s="13">
        <v>8</v>
      </c>
      <c r="H195" s="13">
        <v>2</v>
      </c>
      <c r="I195" s="13">
        <v>2</v>
      </c>
      <c r="J195" s="13">
        <v>3</v>
      </c>
      <c r="K195" s="13"/>
      <c r="L195" s="96" t="s">
        <v>244</v>
      </c>
    </row>
    <row r="196" spans="1:12" ht="15.75" customHeight="1" x14ac:dyDescent="0.25">
      <c r="A196">
        <f t="shared" si="8"/>
        <v>184</v>
      </c>
      <c r="B196" s="179"/>
      <c r="C196" s="86" t="s">
        <v>277</v>
      </c>
      <c r="D196" s="91">
        <v>1163</v>
      </c>
      <c r="E196" s="91" t="s">
        <v>98</v>
      </c>
      <c r="F196" s="91">
        <v>89.9</v>
      </c>
      <c r="G196" s="14">
        <v>10</v>
      </c>
      <c r="H196" s="14">
        <v>5</v>
      </c>
      <c r="I196" s="14">
        <v>3</v>
      </c>
      <c r="J196" s="14">
        <v>5</v>
      </c>
      <c r="K196" s="14"/>
      <c r="L196" s="92"/>
    </row>
    <row r="197" spans="1:12" ht="15.75" customHeight="1" x14ac:dyDescent="0.25">
      <c r="A197">
        <f t="shared" si="8"/>
        <v>185</v>
      </c>
      <c r="B197" s="179"/>
      <c r="C197" s="30" t="s">
        <v>278</v>
      </c>
      <c r="D197" s="95">
        <v>604</v>
      </c>
      <c r="E197" s="95" t="s">
        <v>98</v>
      </c>
      <c r="F197" s="95">
        <v>87.1</v>
      </c>
      <c r="G197" s="13">
        <v>5</v>
      </c>
      <c r="H197" s="13">
        <v>1</v>
      </c>
      <c r="I197" s="13">
        <v>1</v>
      </c>
      <c r="J197" s="13">
        <v>1</v>
      </c>
      <c r="K197" s="13">
        <v>1</v>
      </c>
      <c r="L197" s="96" t="s">
        <v>279</v>
      </c>
    </row>
    <row r="198" spans="1:12" ht="25.5" thickBot="1" x14ac:dyDescent="0.3">
      <c r="B198" s="180"/>
      <c r="C198" s="16" t="s">
        <v>33</v>
      </c>
      <c r="D198" s="17">
        <f>SUM(D173+D176+D189+D193+D196)</f>
        <v>4377</v>
      </c>
      <c r="E198" s="17"/>
      <c r="F198" s="17"/>
      <c r="G198" s="17"/>
      <c r="H198" s="17"/>
      <c r="I198" s="17"/>
      <c r="J198" s="17"/>
      <c r="K198" s="17"/>
      <c r="L198" s="18"/>
    </row>
    <row r="199" spans="1:12" x14ac:dyDescent="0.25">
      <c r="B199" s="184" t="s">
        <v>280</v>
      </c>
      <c r="C199" s="97" t="s">
        <v>281</v>
      </c>
      <c r="D199" s="98"/>
      <c r="E199" s="98"/>
      <c r="F199" s="98"/>
      <c r="G199" s="98">
        <v>1.76</v>
      </c>
      <c r="H199" s="98">
        <v>0.2</v>
      </c>
      <c r="I199" s="98">
        <v>0.2</v>
      </c>
      <c r="J199" s="98">
        <v>1.5</v>
      </c>
      <c r="K199" s="98"/>
      <c r="L199" s="99"/>
    </row>
    <row r="200" spans="1:12" x14ac:dyDescent="0.25">
      <c r="A200">
        <v>186</v>
      </c>
      <c r="B200" s="173"/>
      <c r="C200" s="100" t="s">
        <v>282</v>
      </c>
      <c r="D200" s="101">
        <v>488</v>
      </c>
      <c r="E200" s="14" t="s">
        <v>21</v>
      </c>
      <c r="F200" s="101">
        <v>85.8</v>
      </c>
      <c r="G200" s="101">
        <v>4</v>
      </c>
      <c r="H200" s="101">
        <v>2</v>
      </c>
      <c r="I200" s="101">
        <v>1</v>
      </c>
      <c r="J200" s="101">
        <v>1.8</v>
      </c>
      <c r="K200" s="101"/>
      <c r="L200" s="102"/>
    </row>
    <row r="201" spans="1:12" ht="15.75" customHeight="1" x14ac:dyDescent="0.25">
      <c r="A201">
        <f>SUM(A200+1)</f>
        <v>187</v>
      </c>
      <c r="B201" s="173"/>
      <c r="C201" s="100" t="s">
        <v>283</v>
      </c>
      <c r="D201" s="101">
        <v>133</v>
      </c>
      <c r="E201" s="14" t="s">
        <v>19</v>
      </c>
      <c r="F201" s="101">
        <v>95.3</v>
      </c>
      <c r="G201" s="101"/>
      <c r="H201" s="101">
        <v>1.7</v>
      </c>
      <c r="I201" s="101">
        <v>2.78</v>
      </c>
      <c r="J201" s="101">
        <v>1</v>
      </c>
      <c r="K201" s="101"/>
      <c r="L201" s="102"/>
    </row>
    <row r="202" spans="1:12" ht="15.75" customHeight="1" x14ac:dyDescent="0.25">
      <c r="A202">
        <f t="shared" ref="A202:A228" si="9">SUM(A201+1)</f>
        <v>188</v>
      </c>
      <c r="B202" s="173"/>
      <c r="C202" s="103" t="s">
        <v>284</v>
      </c>
      <c r="D202" s="68">
        <v>738</v>
      </c>
      <c r="E202" s="13" t="s">
        <v>19</v>
      </c>
      <c r="F202" s="68">
        <v>84.7</v>
      </c>
      <c r="G202" s="68">
        <v>6</v>
      </c>
      <c r="H202" s="68">
        <v>3.8</v>
      </c>
      <c r="I202" s="68">
        <v>2</v>
      </c>
      <c r="J202" s="68">
        <v>2</v>
      </c>
      <c r="K202" s="68">
        <v>1</v>
      </c>
      <c r="L202" s="102"/>
    </row>
    <row r="203" spans="1:12" ht="15.75" customHeight="1" x14ac:dyDescent="0.25">
      <c r="A203">
        <f t="shared" si="9"/>
        <v>189</v>
      </c>
      <c r="B203" s="173"/>
      <c r="C203" s="100" t="s">
        <v>285</v>
      </c>
      <c r="D203" s="101">
        <v>1115</v>
      </c>
      <c r="E203" s="14" t="s">
        <v>19</v>
      </c>
      <c r="F203" s="101">
        <v>86.1</v>
      </c>
      <c r="G203" s="101">
        <v>8</v>
      </c>
      <c r="H203" s="101">
        <v>3.8</v>
      </c>
      <c r="I203" s="101">
        <v>3</v>
      </c>
      <c r="J203" s="101">
        <v>5</v>
      </c>
      <c r="K203" s="101"/>
      <c r="L203" s="102"/>
    </row>
    <row r="204" spans="1:12" ht="15.75" customHeight="1" x14ac:dyDescent="0.25">
      <c r="A204">
        <f t="shared" si="9"/>
        <v>190</v>
      </c>
      <c r="B204" s="173"/>
      <c r="C204" s="104" t="s">
        <v>286</v>
      </c>
      <c r="D204" s="9">
        <v>1019</v>
      </c>
      <c r="E204" s="5" t="s">
        <v>19</v>
      </c>
      <c r="F204" s="9">
        <v>87.4</v>
      </c>
      <c r="G204" s="9">
        <v>9.1999999999999993</v>
      </c>
      <c r="H204" s="9">
        <v>2</v>
      </c>
      <c r="I204" s="9">
        <v>2</v>
      </c>
      <c r="J204" s="9">
        <v>3.6</v>
      </c>
      <c r="K204" s="9">
        <v>2</v>
      </c>
      <c r="L204" s="102"/>
    </row>
    <row r="205" spans="1:12" ht="15.75" customHeight="1" x14ac:dyDescent="0.25">
      <c r="A205">
        <f t="shared" si="9"/>
        <v>191</v>
      </c>
      <c r="B205" s="173"/>
      <c r="C205" s="100" t="s">
        <v>287</v>
      </c>
      <c r="D205" s="101">
        <v>194</v>
      </c>
      <c r="E205" s="14" t="s">
        <v>19</v>
      </c>
      <c r="F205" s="101">
        <v>91.5</v>
      </c>
      <c r="G205" s="101">
        <v>3</v>
      </c>
      <c r="H205" s="101">
        <v>1</v>
      </c>
      <c r="I205" s="101">
        <v>1</v>
      </c>
      <c r="J205" s="101">
        <v>1</v>
      </c>
      <c r="K205" s="101"/>
      <c r="L205" s="102"/>
    </row>
    <row r="206" spans="1:12" ht="15.75" customHeight="1" x14ac:dyDescent="0.25">
      <c r="A206">
        <f t="shared" si="9"/>
        <v>192</v>
      </c>
      <c r="B206" s="173"/>
      <c r="C206" s="100" t="s">
        <v>288</v>
      </c>
      <c r="D206" s="101">
        <v>71</v>
      </c>
      <c r="E206" s="14" t="s">
        <v>19</v>
      </c>
      <c r="F206" s="101">
        <v>94.3</v>
      </c>
      <c r="G206" s="101">
        <v>1.6</v>
      </c>
      <c r="H206" s="101">
        <v>1</v>
      </c>
      <c r="I206" s="101">
        <v>1</v>
      </c>
      <c r="J206" s="101">
        <v>1</v>
      </c>
      <c r="K206" s="101"/>
      <c r="L206" s="102"/>
    </row>
    <row r="207" spans="1:12" ht="15.75" customHeight="1" x14ac:dyDescent="0.25">
      <c r="A207">
        <f t="shared" si="9"/>
        <v>193</v>
      </c>
      <c r="B207" s="173"/>
      <c r="C207" s="100" t="s">
        <v>289</v>
      </c>
      <c r="D207" s="101">
        <v>637</v>
      </c>
      <c r="E207" s="14" t="s">
        <v>19</v>
      </c>
      <c r="F207" s="101">
        <v>90.6</v>
      </c>
      <c r="G207" s="101">
        <v>5.74</v>
      </c>
      <c r="H207" s="101">
        <v>2</v>
      </c>
      <c r="I207" s="101">
        <v>2</v>
      </c>
      <c r="J207" s="101">
        <v>2.6</v>
      </c>
      <c r="K207" s="101"/>
      <c r="L207" s="102"/>
    </row>
    <row r="208" spans="1:12" ht="15.75" customHeight="1" x14ac:dyDescent="0.25">
      <c r="A208">
        <f t="shared" si="9"/>
        <v>194</v>
      </c>
      <c r="B208" s="173"/>
      <c r="C208" s="104" t="s">
        <v>290</v>
      </c>
      <c r="D208" s="9">
        <v>104</v>
      </c>
      <c r="E208" s="5" t="s">
        <v>19</v>
      </c>
      <c r="F208" s="9">
        <v>90.4</v>
      </c>
      <c r="G208" s="9">
        <v>1</v>
      </c>
      <c r="H208" s="9">
        <v>1</v>
      </c>
      <c r="I208" s="9">
        <v>1</v>
      </c>
      <c r="J208" s="9">
        <v>0.5</v>
      </c>
      <c r="K208" s="9">
        <v>1</v>
      </c>
      <c r="L208" s="102"/>
    </row>
    <row r="209" spans="1:12" ht="15.75" customHeight="1" x14ac:dyDescent="0.25">
      <c r="A209">
        <f t="shared" si="9"/>
        <v>195</v>
      </c>
      <c r="B209" s="173"/>
      <c r="C209" s="100" t="s">
        <v>291</v>
      </c>
      <c r="D209" s="101">
        <v>208</v>
      </c>
      <c r="E209" s="14" t="s">
        <v>19</v>
      </c>
      <c r="F209" s="101">
        <v>92.9</v>
      </c>
      <c r="G209" s="101">
        <v>2</v>
      </c>
      <c r="H209" s="101">
        <v>1.36</v>
      </c>
      <c r="I209" s="101">
        <v>1</v>
      </c>
      <c r="J209" s="101">
        <v>2.31</v>
      </c>
      <c r="K209" s="101"/>
      <c r="L209" s="102"/>
    </row>
    <row r="210" spans="1:12" ht="15.75" customHeight="1" x14ac:dyDescent="0.25">
      <c r="A210">
        <f t="shared" si="9"/>
        <v>196</v>
      </c>
      <c r="B210" s="173"/>
      <c r="C210" s="100" t="s">
        <v>292</v>
      </c>
      <c r="D210" s="101">
        <v>263</v>
      </c>
      <c r="E210" s="14" t="s">
        <v>21</v>
      </c>
      <c r="F210" s="101">
        <v>89.4</v>
      </c>
      <c r="G210" s="101">
        <v>4</v>
      </c>
      <c r="H210" s="101">
        <v>1</v>
      </c>
      <c r="I210" s="101">
        <v>1</v>
      </c>
      <c r="J210" s="101">
        <v>2</v>
      </c>
      <c r="K210" s="101"/>
      <c r="L210" s="102"/>
    </row>
    <row r="211" spans="1:12" ht="15.75" customHeight="1" x14ac:dyDescent="0.25">
      <c r="A211">
        <f t="shared" si="9"/>
        <v>197</v>
      </c>
      <c r="B211" s="173"/>
      <c r="C211" s="104" t="s">
        <v>293</v>
      </c>
      <c r="D211" s="9">
        <v>353</v>
      </c>
      <c r="E211" s="5" t="s">
        <v>19</v>
      </c>
      <c r="F211" s="9">
        <v>84.5</v>
      </c>
      <c r="G211" s="9">
        <v>3</v>
      </c>
      <c r="H211" s="9">
        <v>1</v>
      </c>
      <c r="I211" s="9">
        <v>0.76</v>
      </c>
      <c r="J211" s="9">
        <v>2</v>
      </c>
      <c r="K211" s="9">
        <v>1</v>
      </c>
      <c r="L211" s="102"/>
    </row>
    <row r="212" spans="1:12" ht="15.75" customHeight="1" x14ac:dyDescent="0.25">
      <c r="A212">
        <f t="shared" si="9"/>
        <v>198</v>
      </c>
      <c r="B212" s="173"/>
      <c r="C212" s="100" t="s">
        <v>294</v>
      </c>
      <c r="D212" s="101">
        <v>347</v>
      </c>
      <c r="E212" s="14" t="s">
        <v>21</v>
      </c>
      <c r="F212" s="101">
        <v>88.3</v>
      </c>
      <c r="G212" s="101">
        <v>4</v>
      </c>
      <c r="H212" s="101">
        <v>2</v>
      </c>
      <c r="I212" s="101">
        <v>1.2</v>
      </c>
      <c r="J212" s="101">
        <v>2</v>
      </c>
      <c r="K212" s="101"/>
      <c r="L212" s="102"/>
    </row>
    <row r="213" spans="1:12" ht="15.75" customHeight="1" x14ac:dyDescent="0.25">
      <c r="A213">
        <f t="shared" si="9"/>
        <v>199</v>
      </c>
      <c r="B213" s="173"/>
      <c r="C213" s="104" t="s">
        <v>295</v>
      </c>
      <c r="D213" s="9">
        <v>488</v>
      </c>
      <c r="E213" s="5" t="s">
        <v>28</v>
      </c>
      <c r="F213" s="9">
        <v>78.7</v>
      </c>
      <c r="G213" s="9">
        <v>4.4000000000000004</v>
      </c>
      <c r="H213" s="9">
        <v>1</v>
      </c>
      <c r="I213" s="9">
        <v>1</v>
      </c>
      <c r="J213" s="9">
        <v>3.4</v>
      </c>
      <c r="K213" s="9">
        <v>1</v>
      </c>
      <c r="L213" s="102"/>
    </row>
    <row r="214" spans="1:12" ht="15.75" customHeight="1" x14ac:dyDescent="0.25">
      <c r="A214">
        <f t="shared" si="9"/>
        <v>200</v>
      </c>
      <c r="B214" s="173"/>
      <c r="C214" s="100" t="s">
        <v>296</v>
      </c>
      <c r="D214" s="101">
        <v>1353</v>
      </c>
      <c r="E214" s="14" t="s">
        <v>19</v>
      </c>
      <c r="F214" s="101">
        <v>86.9</v>
      </c>
      <c r="G214" s="101">
        <v>9.35</v>
      </c>
      <c r="H214" s="101">
        <v>5</v>
      </c>
      <c r="I214" s="101">
        <v>3</v>
      </c>
      <c r="J214" s="101">
        <v>5.7</v>
      </c>
      <c r="K214" s="101"/>
      <c r="L214" s="102"/>
    </row>
    <row r="215" spans="1:12" ht="15.75" customHeight="1" x14ac:dyDescent="0.25">
      <c r="A215">
        <f t="shared" si="9"/>
        <v>201</v>
      </c>
      <c r="B215" s="173"/>
      <c r="C215" s="100" t="s">
        <v>297</v>
      </c>
      <c r="D215" s="101">
        <v>54</v>
      </c>
      <c r="E215" s="14" t="s">
        <v>19</v>
      </c>
      <c r="F215" s="101">
        <v>91.2</v>
      </c>
      <c r="G215" s="101">
        <v>1</v>
      </c>
      <c r="H215" s="101">
        <v>0.6</v>
      </c>
      <c r="I215" s="101">
        <v>0.2</v>
      </c>
      <c r="J215" s="101">
        <v>1</v>
      </c>
      <c r="K215" s="101"/>
      <c r="L215" s="102"/>
    </row>
    <row r="216" spans="1:12" ht="15.75" customHeight="1" x14ac:dyDescent="0.25">
      <c r="A216">
        <f t="shared" si="9"/>
        <v>202</v>
      </c>
      <c r="B216" s="173"/>
      <c r="C216" s="104" t="s">
        <v>298</v>
      </c>
      <c r="D216" s="9">
        <v>413</v>
      </c>
      <c r="E216" s="5" t="s">
        <v>19</v>
      </c>
      <c r="F216" s="9">
        <v>85</v>
      </c>
      <c r="G216" s="9">
        <v>4</v>
      </c>
      <c r="H216" s="9">
        <v>1</v>
      </c>
      <c r="I216" s="9">
        <v>1</v>
      </c>
      <c r="J216" s="9">
        <v>2</v>
      </c>
      <c r="K216" s="9">
        <v>1</v>
      </c>
      <c r="L216" s="102"/>
    </row>
    <row r="217" spans="1:12" ht="15.75" customHeight="1" x14ac:dyDescent="0.25">
      <c r="A217">
        <f t="shared" si="9"/>
        <v>203</v>
      </c>
      <c r="B217" s="173"/>
      <c r="C217" s="100" t="s">
        <v>299</v>
      </c>
      <c r="D217" s="101">
        <v>35</v>
      </c>
      <c r="E217" s="14" t="s">
        <v>21</v>
      </c>
      <c r="F217" s="101">
        <v>86.7</v>
      </c>
      <c r="G217" s="101">
        <v>1</v>
      </c>
      <c r="H217" s="101">
        <v>1</v>
      </c>
      <c r="I217" s="101"/>
      <c r="J217" s="101"/>
      <c r="K217" s="101"/>
      <c r="L217" s="102"/>
    </row>
    <row r="218" spans="1:12" ht="15.75" customHeight="1" x14ac:dyDescent="0.25">
      <c r="A218">
        <f t="shared" si="9"/>
        <v>204</v>
      </c>
      <c r="B218" s="173"/>
      <c r="C218" s="100" t="s">
        <v>300</v>
      </c>
      <c r="D218" s="101">
        <v>135</v>
      </c>
      <c r="E218" s="14" t="s">
        <v>19</v>
      </c>
      <c r="F218" s="101">
        <v>88.9</v>
      </c>
      <c r="G218" s="101">
        <v>2</v>
      </c>
      <c r="H218" s="101">
        <v>0.6</v>
      </c>
      <c r="I218" s="101">
        <v>0.8</v>
      </c>
      <c r="J218" s="101">
        <v>1.8</v>
      </c>
      <c r="K218" s="101"/>
      <c r="L218" s="102"/>
    </row>
    <row r="219" spans="1:12" ht="15.75" customHeight="1" x14ac:dyDescent="0.25">
      <c r="A219">
        <f t="shared" si="9"/>
        <v>205</v>
      </c>
      <c r="B219" s="173"/>
      <c r="C219" s="103" t="s">
        <v>301</v>
      </c>
      <c r="D219" s="68">
        <v>862</v>
      </c>
      <c r="E219" s="13" t="s">
        <v>19</v>
      </c>
      <c r="F219" s="68">
        <v>88.3</v>
      </c>
      <c r="G219" s="68">
        <v>5.8</v>
      </c>
      <c r="H219" s="68">
        <v>4</v>
      </c>
      <c r="I219" s="68">
        <v>3</v>
      </c>
      <c r="J219" s="68">
        <v>2.6</v>
      </c>
      <c r="K219" s="68">
        <v>1</v>
      </c>
      <c r="L219" s="102"/>
    </row>
    <row r="220" spans="1:12" ht="15.75" customHeight="1" x14ac:dyDescent="0.25">
      <c r="A220">
        <f t="shared" si="9"/>
        <v>206</v>
      </c>
      <c r="B220" s="173"/>
      <c r="C220" s="100" t="s">
        <v>302</v>
      </c>
      <c r="D220" s="101">
        <v>100</v>
      </c>
      <c r="E220" s="14" t="s">
        <v>19</v>
      </c>
      <c r="F220" s="101">
        <v>90.7</v>
      </c>
      <c r="G220" s="101">
        <v>2</v>
      </c>
      <c r="H220" s="101">
        <v>1</v>
      </c>
      <c r="I220" s="101">
        <v>1</v>
      </c>
      <c r="J220" s="101">
        <v>1</v>
      </c>
      <c r="K220" s="101"/>
      <c r="L220" s="102"/>
    </row>
    <row r="221" spans="1:12" ht="15.75" customHeight="1" x14ac:dyDescent="0.25">
      <c r="A221">
        <f t="shared" si="9"/>
        <v>207</v>
      </c>
      <c r="B221" s="173"/>
      <c r="C221" s="105" t="s">
        <v>303</v>
      </c>
      <c r="D221" s="106">
        <v>1246</v>
      </c>
      <c r="E221" s="22" t="s">
        <v>19</v>
      </c>
      <c r="F221" s="106">
        <v>86.1</v>
      </c>
      <c r="G221" s="106">
        <v>7</v>
      </c>
      <c r="H221" s="106">
        <v>4.4000000000000004</v>
      </c>
      <c r="I221" s="106">
        <v>3.8</v>
      </c>
      <c r="J221" s="106">
        <v>3.6</v>
      </c>
      <c r="K221" s="106">
        <v>1</v>
      </c>
      <c r="L221" s="102"/>
    </row>
    <row r="222" spans="1:12" ht="15.75" customHeight="1" x14ac:dyDescent="0.25">
      <c r="A222">
        <f t="shared" si="9"/>
        <v>208</v>
      </c>
      <c r="B222" s="173"/>
      <c r="C222" s="100" t="s">
        <v>304</v>
      </c>
      <c r="D222" s="101">
        <v>660</v>
      </c>
      <c r="E222" s="14" t="s">
        <v>19</v>
      </c>
      <c r="F222" s="101">
        <v>86.4</v>
      </c>
      <c r="G222" s="101">
        <v>4.8</v>
      </c>
      <c r="H222" s="101">
        <v>1.49</v>
      </c>
      <c r="I222" s="101">
        <v>2</v>
      </c>
      <c r="J222" s="101">
        <v>4.5999999999999996</v>
      </c>
      <c r="K222" s="101"/>
      <c r="L222" s="102"/>
    </row>
    <row r="223" spans="1:12" ht="15.75" customHeight="1" x14ac:dyDescent="0.25">
      <c r="A223">
        <f t="shared" si="9"/>
        <v>209</v>
      </c>
      <c r="B223" s="173"/>
      <c r="C223" s="100" t="s">
        <v>305</v>
      </c>
      <c r="D223" s="101">
        <v>224</v>
      </c>
      <c r="E223" s="14" t="s">
        <v>19</v>
      </c>
      <c r="F223" s="101">
        <v>89.3</v>
      </c>
      <c r="G223" s="101">
        <v>3</v>
      </c>
      <c r="H223" s="101">
        <v>1</v>
      </c>
      <c r="I223" s="101">
        <v>1</v>
      </c>
      <c r="J223" s="101">
        <v>1</v>
      </c>
      <c r="K223" s="101"/>
      <c r="L223" s="102"/>
    </row>
    <row r="224" spans="1:12" ht="15.75" customHeight="1" x14ac:dyDescent="0.25">
      <c r="A224">
        <f t="shared" si="9"/>
        <v>210</v>
      </c>
      <c r="B224" s="173"/>
      <c r="C224" s="100" t="s">
        <v>306</v>
      </c>
      <c r="D224" s="101">
        <v>489</v>
      </c>
      <c r="E224" s="14" t="s">
        <v>19</v>
      </c>
      <c r="F224" s="101">
        <v>88</v>
      </c>
      <c r="G224" s="101">
        <v>3.8</v>
      </c>
      <c r="H224" s="101">
        <v>4</v>
      </c>
      <c r="I224" s="101">
        <v>1</v>
      </c>
      <c r="J224" s="101">
        <v>2.6</v>
      </c>
      <c r="K224" s="101"/>
      <c r="L224" s="102"/>
    </row>
    <row r="225" spans="1:12" ht="15.75" customHeight="1" x14ac:dyDescent="0.25">
      <c r="A225">
        <f t="shared" si="9"/>
        <v>211</v>
      </c>
      <c r="B225" s="173"/>
      <c r="C225" s="103" t="s">
        <v>307</v>
      </c>
      <c r="D225" s="68">
        <v>532</v>
      </c>
      <c r="E225" s="13" t="s">
        <v>21</v>
      </c>
      <c r="F225" s="68">
        <v>87.4</v>
      </c>
      <c r="G225" s="68">
        <v>5</v>
      </c>
      <c r="H225" s="68">
        <v>2</v>
      </c>
      <c r="I225" s="68">
        <v>1</v>
      </c>
      <c r="J225" s="68">
        <v>2.1</v>
      </c>
      <c r="K225" s="68">
        <v>1</v>
      </c>
      <c r="L225" s="102"/>
    </row>
    <row r="226" spans="1:12" ht="15.75" customHeight="1" x14ac:dyDescent="0.25">
      <c r="A226">
        <f t="shared" si="9"/>
        <v>212</v>
      </c>
      <c r="B226" s="173"/>
      <c r="C226" s="103" t="s">
        <v>308</v>
      </c>
      <c r="D226" s="68">
        <v>731</v>
      </c>
      <c r="E226" s="13" t="s">
        <v>21</v>
      </c>
      <c r="F226" s="68">
        <v>85.8</v>
      </c>
      <c r="G226" s="68">
        <v>6.5</v>
      </c>
      <c r="H226" s="68">
        <v>2</v>
      </c>
      <c r="I226" s="68">
        <v>1.9</v>
      </c>
      <c r="J226" s="68">
        <v>2.9</v>
      </c>
      <c r="K226" s="68">
        <v>0.22</v>
      </c>
      <c r="L226" s="102"/>
    </row>
    <row r="227" spans="1:12" ht="15.75" customHeight="1" x14ac:dyDescent="0.25">
      <c r="A227">
        <f t="shared" si="9"/>
        <v>213</v>
      </c>
      <c r="B227" s="173"/>
      <c r="C227" s="104" t="s">
        <v>309</v>
      </c>
      <c r="D227" s="9">
        <v>184</v>
      </c>
      <c r="E227" s="5" t="s">
        <v>19</v>
      </c>
      <c r="F227" s="9">
        <v>92</v>
      </c>
      <c r="G227" s="9">
        <v>2</v>
      </c>
      <c r="H227" s="9">
        <v>1</v>
      </c>
      <c r="I227" s="9">
        <v>1</v>
      </c>
      <c r="J227" s="9">
        <v>1</v>
      </c>
      <c r="K227" s="9">
        <v>1</v>
      </c>
      <c r="L227" s="102"/>
    </row>
    <row r="228" spans="1:12" ht="15.75" customHeight="1" x14ac:dyDescent="0.25">
      <c r="A228">
        <f t="shared" si="9"/>
        <v>214</v>
      </c>
      <c r="B228" s="173"/>
      <c r="C228" s="104" t="s">
        <v>310</v>
      </c>
      <c r="D228" s="9">
        <v>731</v>
      </c>
      <c r="E228" s="5" t="s">
        <v>21</v>
      </c>
      <c r="F228" s="9">
        <v>86.8</v>
      </c>
      <c r="G228" s="9">
        <v>6.27</v>
      </c>
      <c r="H228" s="9">
        <v>3</v>
      </c>
      <c r="I228" s="9">
        <v>2.8</v>
      </c>
      <c r="J228" s="9">
        <v>1</v>
      </c>
      <c r="K228" s="9">
        <v>1</v>
      </c>
      <c r="L228" s="102"/>
    </row>
    <row r="229" spans="1:12" ht="25.5" thickBot="1" x14ac:dyDescent="0.3">
      <c r="B229" s="174"/>
      <c r="C229" s="16" t="s">
        <v>33</v>
      </c>
      <c r="D229" s="17">
        <f>SUM(D200+D201+D203+D205+D206+D207+D209+D210+D212+D214+D215+D217+D218+D220+D222+D223+D224)</f>
        <v>6506</v>
      </c>
      <c r="E229" s="186" t="s">
        <v>105</v>
      </c>
      <c r="F229" s="187"/>
      <c r="G229" s="17">
        <f>SUM(D200:D228)</f>
        <v>13907</v>
      </c>
      <c r="H229" s="186" t="s">
        <v>311</v>
      </c>
      <c r="I229" s="187"/>
      <c r="J229" s="17">
        <f>SUM(D229/G229)*100</f>
        <v>46.782196016394622</v>
      </c>
      <c r="K229" s="17"/>
      <c r="L229" s="107"/>
    </row>
    <row r="230" spans="1:12" x14ac:dyDescent="0.25">
      <c r="A230">
        <v>215</v>
      </c>
      <c r="B230" s="181" t="s">
        <v>312</v>
      </c>
      <c r="C230" s="108" t="s">
        <v>313</v>
      </c>
      <c r="D230" s="10">
        <v>960</v>
      </c>
      <c r="E230" s="10" t="s">
        <v>21</v>
      </c>
      <c r="F230" s="10">
        <v>90.5</v>
      </c>
      <c r="G230" s="10">
        <v>11</v>
      </c>
      <c r="H230" s="10">
        <v>4</v>
      </c>
      <c r="I230" s="10">
        <v>5</v>
      </c>
      <c r="J230" s="10">
        <v>5</v>
      </c>
      <c r="K230" s="10">
        <v>4</v>
      </c>
      <c r="L230" s="99"/>
    </row>
    <row r="231" spans="1:12" ht="15.75" customHeight="1" x14ac:dyDescent="0.25">
      <c r="A231">
        <f>SUM(A230+1)</f>
        <v>216</v>
      </c>
      <c r="B231" s="182"/>
      <c r="C231" s="109" t="s">
        <v>314</v>
      </c>
      <c r="D231" s="5">
        <v>721</v>
      </c>
      <c r="E231" s="5" t="s">
        <v>30</v>
      </c>
      <c r="F231" s="5">
        <v>88.2</v>
      </c>
      <c r="G231" s="5">
        <v>7</v>
      </c>
      <c r="H231" s="5">
        <v>4</v>
      </c>
      <c r="I231" s="5">
        <v>2</v>
      </c>
      <c r="J231" s="5">
        <v>7</v>
      </c>
      <c r="K231" s="5">
        <v>3</v>
      </c>
      <c r="L231" s="102"/>
    </row>
    <row r="232" spans="1:12" ht="15.75" customHeight="1" x14ac:dyDescent="0.25">
      <c r="A232">
        <f t="shared" ref="A232:A241" si="10">SUM(A231+1)</f>
        <v>217</v>
      </c>
      <c r="B232" s="182"/>
      <c r="C232" s="109" t="s">
        <v>262</v>
      </c>
      <c r="D232" s="5">
        <v>883</v>
      </c>
      <c r="E232" s="5" t="s">
        <v>30</v>
      </c>
      <c r="F232" s="5">
        <v>91.1</v>
      </c>
      <c r="G232" s="5">
        <v>10</v>
      </c>
      <c r="H232" s="5">
        <v>7</v>
      </c>
      <c r="I232" s="5">
        <v>3</v>
      </c>
      <c r="J232" s="5">
        <v>3</v>
      </c>
      <c r="K232" s="5">
        <v>2</v>
      </c>
      <c r="L232" s="102"/>
    </row>
    <row r="233" spans="1:12" ht="15.75" customHeight="1" x14ac:dyDescent="0.25">
      <c r="A233">
        <f t="shared" si="10"/>
        <v>218</v>
      </c>
      <c r="B233" s="182"/>
      <c r="C233" s="110" t="s">
        <v>315</v>
      </c>
      <c r="D233" s="13">
        <v>541</v>
      </c>
      <c r="E233" s="13" t="s">
        <v>30</v>
      </c>
      <c r="F233" s="13">
        <v>89.5</v>
      </c>
      <c r="G233" s="13">
        <v>5</v>
      </c>
      <c r="H233" s="13">
        <v>4</v>
      </c>
      <c r="I233" s="13">
        <v>3</v>
      </c>
      <c r="J233" s="13">
        <v>4</v>
      </c>
      <c r="K233" s="13">
        <v>1</v>
      </c>
      <c r="L233" s="102"/>
    </row>
    <row r="234" spans="1:12" ht="16.5" customHeight="1" x14ac:dyDescent="0.25">
      <c r="A234">
        <f t="shared" si="10"/>
        <v>219</v>
      </c>
      <c r="B234" s="182"/>
      <c r="C234" s="109" t="s">
        <v>227</v>
      </c>
      <c r="D234" s="5">
        <v>689</v>
      </c>
      <c r="E234" s="5" t="s">
        <v>28</v>
      </c>
      <c r="F234" s="5">
        <v>89.2</v>
      </c>
      <c r="G234" s="5">
        <v>9</v>
      </c>
      <c r="H234" s="5">
        <v>6</v>
      </c>
      <c r="I234" s="5">
        <v>3</v>
      </c>
      <c r="J234" s="5">
        <v>4</v>
      </c>
      <c r="K234" s="5">
        <v>2</v>
      </c>
      <c r="L234" s="102"/>
    </row>
    <row r="235" spans="1:12" ht="15.75" thickBot="1" x14ac:dyDescent="0.3">
      <c r="A235">
        <f t="shared" si="10"/>
        <v>220</v>
      </c>
      <c r="B235" s="183"/>
      <c r="C235" s="111" t="s">
        <v>316</v>
      </c>
      <c r="D235" s="9">
        <v>542</v>
      </c>
      <c r="E235" s="9" t="s">
        <v>28</v>
      </c>
      <c r="F235" s="9">
        <v>89.7</v>
      </c>
      <c r="G235" s="9">
        <v>7</v>
      </c>
      <c r="H235" s="9">
        <v>4</v>
      </c>
      <c r="I235" s="9">
        <v>3</v>
      </c>
      <c r="J235" s="9">
        <v>5</v>
      </c>
      <c r="K235" s="9">
        <v>2</v>
      </c>
      <c r="L235" s="102"/>
    </row>
    <row r="236" spans="1:12" x14ac:dyDescent="0.25">
      <c r="A236">
        <f t="shared" si="10"/>
        <v>221</v>
      </c>
      <c r="B236" s="181" t="s">
        <v>317</v>
      </c>
      <c r="C236" s="108" t="s">
        <v>318</v>
      </c>
      <c r="D236" s="10">
        <v>751</v>
      </c>
      <c r="E236" s="10" t="s">
        <v>19</v>
      </c>
      <c r="F236" s="10">
        <v>90.5</v>
      </c>
      <c r="G236" s="10">
        <v>6</v>
      </c>
      <c r="H236" s="10">
        <v>3</v>
      </c>
      <c r="I236" s="10">
        <v>1</v>
      </c>
      <c r="J236" s="10">
        <v>4</v>
      </c>
      <c r="K236" s="10">
        <v>2</v>
      </c>
      <c r="L236" s="11" t="s">
        <v>168</v>
      </c>
    </row>
    <row r="237" spans="1:12" ht="15.75" customHeight="1" x14ac:dyDescent="0.25">
      <c r="A237">
        <f t="shared" si="10"/>
        <v>222</v>
      </c>
      <c r="B237" s="182"/>
      <c r="C237" s="112" t="s">
        <v>319</v>
      </c>
      <c r="D237" s="14">
        <v>949</v>
      </c>
      <c r="E237" s="14" t="s">
        <v>21</v>
      </c>
      <c r="F237" s="14">
        <v>87.1</v>
      </c>
      <c r="G237" s="14">
        <v>7</v>
      </c>
      <c r="H237" s="14">
        <v>2</v>
      </c>
      <c r="I237" s="14">
        <v>1</v>
      </c>
      <c r="J237" s="14">
        <v>4</v>
      </c>
      <c r="K237" s="14"/>
      <c r="L237" s="92" t="s">
        <v>168</v>
      </c>
    </row>
    <row r="238" spans="1:12" ht="15.75" customHeight="1" x14ac:dyDescent="0.25">
      <c r="A238">
        <f t="shared" si="10"/>
        <v>223</v>
      </c>
      <c r="B238" s="182"/>
      <c r="C238" s="109" t="s">
        <v>320</v>
      </c>
      <c r="D238" s="5">
        <v>1604</v>
      </c>
      <c r="E238" s="5" t="s">
        <v>19</v>
      </c>
      <c r="F238" s="5">
        <v>88.7</v>
      </c>
      <c r="G238" s="5">
        <v>11</v>
      </c>
      <c r="H238" s="5">
        <v>3</v>
      </c>
      <c r="I238" s="5">
        <v>3</v>
      </c>
      <c r="J238" s="5">
        <v>6</v>
      </c>
      <c r="K238" s="5">
        <v>3</v>
      </c>
      <c r="L238" s="12" t="s">
        <v>321</v>
      </c>
    </row>
    <row r="239" spans="1:12" ht="15.75" customHeight="1" x14ac:dyDescent="0.25">
      <c r="A239">
        <f t="shared" si="10"/>
        <v>224</v>
      </c>
      <c r="B239" s="182"/>
      <c r="C239" s="113" t="s">
        <v>322</v>
      </c>
      <c r="D239" s="22">
        <v>1172</v>
      </c>
      <c r="E239" s="22" t="s">
        <v>28</v>
      </c>
      <c r="F239" s="22">
        <v>82</v>
      </c>
      <c r="G239" s="22">
        <v>9</v>
      </c>
      <c r="H239" s="22">
        <v>2</v>
      </c>
      <c r="I239" s="22">
        <v>2</v>
      </c>
      <c r="J239" s="22">
        <v>4</v>
      </c>
      <c r="K239" s="22">
        <v>1</v>
      </c>
      <c r="L239" s="94" t="s">
        <v>323</v>
      </c>
    </row>
    <row r="240" spans="1:12" ht="15.75" customHeight="1" x14ac:dyDescent="0.25">
      <c r="A240">
        <f t="shared" si="10"/>
        <v>225</v>
      </c>
      <c r="B240" s="182"/>
      <c r="C240" s="112" t="s">
        <v>324</v>
      </c>
      <c r="D240" s="14">
        <v>640</v>
      </c>
      <c r="E240" s="14" t="s">
        <v>21</v>
      </c>
      <c r="F240" s="14">
        <v>88</v>
      </c>
      <c r="G240" s="14">
        <v>7</v>
      </c>
      <c r="H240" s="14"/>
      <c r="I240" s="14">
        <v>1</v>
      </c>
      <c r="J240" s="14">
        <v>3</v>
      </c>
      <c r="K240" s="14"/>
      <c r="L240" s="92" t="s">
        <v>168</v>
      </c>
    </row>
    <row r="241" spans="1:12" ht="15.75" customHeight="1" x14ac:dyDescent="0.25">
      <c r="A241">
        <f t="shared" si="10"/>
        <v>226</v>
      </c>
      <c r="B241" s="182"/>
      <c r="C241" s="13" t="s">
        <v>325</v>
      </c>
      <c r="D241" s="13">
        <v>750</v>
      </c>
      <c r="E241" s="13" t="s">
        <v>21</v>
      </c>
      <c r="F241" s="13">
        <v>87.6</v>
      </c>
      <c r="G241" s="13">
        <v>8</v>
      </c>
      <c r="H241" s="13">
        <v>2</v>
      </c>
      <c r="I241" s="13">
        <v>1</v>
      </c>
      <c r="J241" s="13">
        <v>1</v>
      </c>
      <c r="K241" s="13">
        <v>1</v>
      </c>
      <c r="L241" s="96" t="s">
        <v>168</v>
      </c>
    </row>
    <row r="242" spans="1:12" ht="25.5" thickBot="1" x14ac:dyDescent="0.3">
      <c r="B242" s="185"/>
      <c r="C242" s="16" t="s">
        <v>33</v>
      </c>
      <c r="D242" s="17">
        <f>D237+D240</f>
        <v>1589</v>
      </c>
      <c r="E242" s="17"/>
      <c r="F242" s="17"/>
      <c r="G242" s="17"/>
      <c r="H242" s="17"/>
      <c r="I242" s="17"/>
      <c r="J242" s="17"/>
      <c r="K242" s="17"/>
      <c r="L242" s="18"/>
    </row>
    <row r="243" spans="1:12" x14ac:dyDescent="0.25">
      <c r="A243">
        <v>227</v>
      </c>
      <c r="B243" s="179" t="s">
        <v>326</v>
      </c>
      <c r="C243" s="114" t="s">
        <v>327</v>
      </c>
      <c r="D243" s="95">
        <v>837</v>
      </c>
      <c r="E243" s="95" t="s">
        <v>21</v>
      </c>
      <c r="F243" s="95">
        <v>92.1</v>
      </c>
      <c r="G243" s="95">
        <v>6.6</v>
      </c>
      <c r="H243" s="95">
        <v>3</v>
      </c>
      <c r="I243" s="95">
        <v>2</v>
      </c>
      <c r="J243" s="95">
        <v>1</v>
      </c>
      <c r="K243" s="95">
        <v>1</v>
      </c>
      <c r="L243" s="115" t="s">
        <v>328</v>
      </c>
    </row>
    <row r="244" spans="1:12" ht="15.75" customHeight="1" x14ac:dyDescent="0.25">
      <c r="A244">
        <f>SUM(A243+1)</f>
        <v>228</v>
      </c>
      <c r="B244" s="179"/>
      <c r="C244" s="113" t="s">
        <v>329</v>
      </c>
      <c r="D244" s="22">
        <v>1028</v>
      </c>
      <c r="E244" s="22" t="s">
        <v>19</v>
      </c>
      <c r="F244" s="22">
        <v>92.1</v>
      </c>
      <c r="G244" s="22">
        <v>6.2</v>
      </c>
      <c r="H244" s="22">
        <v>3.4</v>
      </c>
      <c r="I244" s="22">
        <v>2.6</v>
      </c>
      <c r="J244" s="22">
        <v>5</v>
      </c>
      <c r="K244" s="22">
        <v>1</v>
      </c>
      <c r="L244" s="94"/>
    </row>
    <row r="245" spans="1:12" ht="15.75" customHeight="1" x14ac:dyDescent="0.25">
      <c r="A245">
        <f t="shared" ref="A245:A250" si="11">SUM(A244+1)</f>
        <v>229</v>
      </c>
      <c r="B245" s="179"/>
      <c r="C245" s="110" t="s">
        <v>330</v>
      </c>
      <c r="D245" s="13">
        <v>831</v>
      </c>
      <c r="E245" s="13" t="s">
        <v>21</v>
      </c>
      <c r="F245" s="13">
        <v>89.7</v>
      </c>
      <c r="G245" s="13">
        <f>1+2.8+0.8+0.6</f>
        <v>5.1999999999999993</v>
      </c>
      <c r="H245" s="13">
        <v>1</v>
      </c>
      <c r="I245" s="13">
        <v>1.8</v>
      </c>
      <c r="J245" s="13">
        <v>3</v>
      </c>
      <c r="K245" s="13">
        <v>1</v>
      </c>
      <c r="L245" s="96" t="s">
        <v>331</v>
      </c>
    </row>
    <row r="246" spans="1:12" ht="15.75" customHeight="1" x14ac:dyDescent="0.25">
      <c r="A246">
        <f t="shared" si="11"/>
        <v>230</v>
      </c>
      <c r="B246" s="179"/>
      <c r="C246" s="110" t="s">
        <v>332</v>
      </c>
      <c r="D246" s="13">
        <v>851</v>
      </c>
      <c r="E246" s="13" t="s">
        <v>21</v>
      </c>
      <c r="F246" s="13">
        <v>89.2</v>
      </c>
      <c r="G246" s="13">
        <v>4</v>
      </c>
      <c r="H246" s="13">
        <v>2</v>
      </c>
      <c r="I246" s="13">
        <v>3</v>
      </c>
      <c r="J246" s="13">
        <v>2</v>
      </c>
      <c r="K246" s="13">
        <v>1</v>
      </c>
      <c r="L246" s="96" t="s">
        <v>333</v>
      </c>
    </row>
    <row r="247" spans="1:12" ht="15.75" customHeight="1" x14ac:dyDescent="0.25">
      <c r="A247">
        <f t="shared" si="11"/>
        <v>231</v>
      </c>
      <c r="B247" s="179"/>
      <c r="C247" s="109" t="s">
        <v>334</v>
      </c>
      <c r="D247" s="5">
        <v>377</v>
      </c>
      <c r="E247" s="5" t="s">
        <v>21</v>
      </c>
      <c r="F247" s="5">
        <v>89.7</v>
      </c>
      <c r="G247" s="5">
        <v>3.6</v>
      </c>
      <c r="H247" s="5"/>
      <c r="I247" s="5">
        <v>1</v>
      </c>
      <c r="J247" s="5"/>
      <c r="K247" s="5">
        <v>1</v>
      </c>
      <c r="L247" s="12" t="s">
        <v>335</v>
      </c>
    </row>
    <row r="248" spans="1:12" ht="15.75" customHeight="1" x14ac:dyDescent="0.25">
      <c r="A248">
        <f t="shared" si="11"/>
        <v>232</v>
      </c>
      <c r="B248" s="179"/>
      <c r="C248" s="109" t="s">
        <v>336</v>
      </c>
      <c r="D248" s="5">
        <v>617</v>
      </c>
      <c r="E248" s="5" t="s">
        <v>19</v>
      </c>
      <c r="F248" s="24">
        <v>92.2</v>
      </c>
      <c r="G248" s="5">
        <v>4.5999999999999996</v>
      </c>
      <c r="H248" s="5">
        <v>2</v>
      </c>
      <c r="I248" s="5">
        <v>2</v>
      </c>
      <c r="J248" s="5">
        <f>0.4+0.6+1+1</f>
        <v>3</v>
      </c>
      <c r="K248" s="5">
        <v>1.6</v>
      </c>
      <c r="L248" s="12"/>
    </row>
    <row r="249" spans="1:12" ht="15.75" customHeight="1" x14ac:dyDescent="0.25">
      <c r="A249">
        <f t="shared" si="11"/>
        <v>233</v>
      </c>
      <c r="B249" s="179"/>
      <c r="C249" s="112" t="s">
        <v>337</v>
      </c>
      <c r="D249" s="14">
        <v>445</v>
      </c>
      <c r="E249" s="14" t="s">
        <v>19</v>
      </c>
      <c r="F249" s="116">
        <v>89.5</v>
      </c>
      <c r="G249" s="14">
        <v>3.6</v>
      </c>
      <c r="H249" s="14">
        <v>1</v>
      </c>
      <c r="I249" s="14">
        <v>1</v>
      </c>
      <c r="J249" s="14">
        <v>1.8</v>
      </c>
      <c r="K249" s="14"/>
      <c r="L249" s="92"/>
    </row>
    <row r="250" spans="1:12" ht="15.75" customHeight="1" x14ac:dyDescent="0.25">
      <c r="A250">
        <f t="shared" si="11"/>
        <v>234</v>
      </c>
      <c r="B250" s="179"/>
      <c r="C250" s="109" t="s">
        <v>338</v>
      </c>
      <c r="D250" s="5">
        <v>402</v>
      </c>
      <c r="E250" s="5" t="s">
        <v>19</v>
      </c>
      <c r="F250" s="5">
        <v>89.5</v>
      </c>
      <c r="G250" s="5">
        <v>3</v>
      </c>
      <c r="H250" s="5">
        <v>0.4</v>
      </c>
      <c r="I250" s="5">
        <v>1</v>
      </c>
      <c r="J250" s="5">
        <v>1.6</v>
      </c>
      <c r="K250" s="5">
        <v>0.6</v>
      </c>
      <c r="L250" s="12" t="s">
        <v>47</v>
      </c>
    </row>
    <row r="251" spans="1:12" ht="25.5" thickBot="1" x14ac:dyDescent="0.3">
      <c r="B251" s="180"/>
      <c r="C251" s="16" t="s">
        <v>33</v>
      </c>
      <c r="D251" s="28">
        <f>D249</f>
        <v>445</v>
      </c>
      <c r="E251" s="28"/>
      <c r="F251" s="28"/>
      <c r="G251" s="28"/>
      <c r="H251" s="28"/>
      <c r="I251" s="28"/>
      <c r="J251" s="28"/>
      <c r="K251" s="28"/>
      <c r="L251" s="107"/>
    </row>
    <row r="252" spans="1:12" ht="15.75" customHeight="1" x14ac:dyDescent="0.25">
      <c r="A252">
        <v>235</v>
      </c>
      <c r="B252" s="178" t="s">
        <v>339</v>
      </c>
      <c r="C252" s="117" t="s">
        <v>340</v>
      </c>
      <c r="D252" s="10">
        <v>811</v>
      </c>
      <c r="E252" s="10" t="s">
        <v>28</v>
      </c>
      <c r="F252" s="10">
        <v>89.3</v>
      </c>
      <c r="G252" s="10">
        <v>5</v>
      </c>
      <c r="H252" s="10">
        <v>3</v>
      </c>
      <c r="I252" s="10">
        <v>2</v>
      </c>
      <c r="J252" s="10">
        <v>3</v>
      </c>
      <c r="K252" s="10">
        <v>2</v>
      </c>
      <c r="L252" s="11"/>
    </row>
    <row r="253" spans="1:12" ht="15.75" customHeight="1" x14ac:dyDescent="0.25">
      <c r="A253">
        <f>SUM(A252+1)</f>
        <v>236</v>
      </c>
      <c r="B253" s="179"/>
      <c r="C253" s="5" t="s">
        <v>341</v>
      </c>
      <c r="D253" s="5">
        <v>223</v>
      </c>
      <c r="E253" s="5" t="s">
        <v>19</v>
      </c>
      <c r="F253" s="5">
        <v>93</v>
      </c>
      <c r="G253" s="5">
        <v>2</v>
      </c>
      <c r="H253" s="5">
        <v>1</v>
      </c>
      <c r="I253" s="5">
        <v>1</v>
      </c>
      <c r="J253" s="5">
        <v>0</v>
      </c>
      <c r="K253" s="5">
        <v>1</v>
      </c>
      <c r="L253" s="12"/>
    </row>
    <row r="254" spans="1:12" ht="15.75" customHeight="1" x14ac:dyDescent="0.25">
      <c r="A254">
        <f t="shared" ref="A254:A288" si="12">SUM(A253+1)</f>
        <v>237</v>
      </c>
      <c r="B254" s="179"/>
      <c r="C254" s="5" t="s">
        <v>342</v>
      </c>
      <c r="D254" s="5">
        <v>669</v>
      </c>
      <c r="E254" s="5" t="s">
        <v>30</v>
      </c>
      <c r="F254" s="5">
        <v>91</v>
      </c>
      <c r="G254" s="5">
        <v>5</v>
      </c>
      <c r="H254" s="5">
        <v>3</v>
      </c>
      <c r="I254" s="5">
        <v>2</v>
      </c>
      <c r="J254" s="5">
        <v>1</v>
      </c>
      <c r="K254" s="5">
        <v>2</v>
      </c>
      <c r="L254" s="12"/>
    </row>
    <row r="255" spans="1:12" ht="15.75" customHeight="1" x14ac:dyDescent="0.25">
      <c r="A255">
        <f t="shared" si="12"/>
        <v>238</v>
      </c>
      <c r="B255" s="179"/>
      <c r="C255" s="5" t="s">
        <v>343</v>
      </c>
      <c r="D255" s="5">
        <v>1008</v>
      </c>
      <c r="E255" s="5" t="s">
        <v>28</v>
      </c>
      <c r="F255" s="5">
        <v>88</v>
      </c>
      <c r="G255" s="5">
        <v>7</v>
      </c>
      <c r="H255" s="5">
        <v>3</v>
      </c>
      <c r="I255" s="5">
        <v>3</v>
      </c>
      <c r="J255" s="5">
        <v>3</v>
      </c>
      <c r="K255" s="5">
        <v>2</v>
      </c>
      <c r="L255" s="12"/>
    </row>
    <row r="256" spans="1:12" ht="15.75" customHeight="1" x14ac:dyDescent="0.25">
      <c r="A256">
        <f t="shared" si="12"/>
        <v>239</v>
      </c>
      <c r="B256" s="179"/>
      <c r="C256" s="5" t="s">
        <v>344</v>
      </c>
      <c r="D256" s="5">
        <v>1367</v>
      </c>
      <c r="E256" s="5" t="s">
        <v>28</v>
      </c>
      <c r="F256" s="5">
        <v>86.9</v>
      </c>
      <c r="G256" s="5">
        <v>9</v>
      </c>
      <c r="H256" s="5">
        <v>3</v>
      </c>
      <c r="I256" s="5">
        <v>2</v>
      </c>
      <c r="J256" s="5">
        <v>5</v>
      </c>
      <c r="K256" s="5">
        <v>2</v>
      </c>
      <c r="L256" s="12"/>
    </row>
    <row r="257" spans="1:12" ht="15.75" customHeight="1" x14ac:dyDescent="0.25">
      <c r="A257">
        <f t="shared" si="12"/>
        <v>240</v>
      </c>
      <c r="B257" s="179"/>
      <c r="C257" s="13" t="s">
        <v>345</v>
      </c>
      <c r="D257" s="13">
        <v>760</v>
      </c>
      <c r="E257" s="13" t="s">
        <v>30</v>
      </c>
      <c r="F257" s="13">
        <v>89.6</v>
      </c>
      <c r="G257" s="13">
        <v>4</v>
      </c>
      <c r="H257" s="13">
        <v>2</v>
      </c>
      <c r="I257" s="13">
        <v>2</v>
      </c>
      <c r="J257" s="13">
        <v>1</v>
      </c>
      <c r="K257" s="13">
        <v>1</v>
      </c>
      <c r="L257" s="12"/>
    </row>
    <row r="258" spans="1:12" ht="15.75" customHeight="1" x14ac:dyDescent="0.25">
      <c r="A258">
        <f t="shared" si="12"/>
        <v>241</v>
      </c>
      <c r="B258" s="179"/>
      <c r="C258" s="95" t="s">
        <v>346</v>
      </c>
      <c r="D258" s="13">
        <v>899</v>
      </c>
      <c r="E258" s="13" t="s">
        <v>28</v>
      </c>
      <c r="F258" s="13">
        <v>87.6</v>
      </c>
      <c r="G258" s="13">
        <v>7</v>
      </c>
      <c r="H258" s="13">
        <v>3</v>
      </c>
      <c r="I258" s="13">
        <v>2</v>
      </c>
      <c r="J258" s="13">
        <v>2</v>
      </c>
      <c r="K258" s="13">
        <v>1</v>
      </c>
      <c r="L258" s="12"/>
    </row>
    <row r="259" spans="1:12" ht="15.75" customHeight="1" x14ac:dyDescent="0.25">
      <c r="A259">
        <f t="shared" si="12"/>
        <v>242</v>
      </c>
      <c r="B259" s="179"/>
      <c r="C259" s="5" t="s">
        <v>347</v>
      </c>
      <c r="D259" s="5">
        <v>1021</v>
      </c>
      <c r="E259" s="5" t="s">
        <v>19</v>
      </c>
      <c r="F259" s="5">
        <v>88.5</v>
      </c>
      <c r="G259" s="5">
        <v>7</v>
      </c>
      <c r="H259" s="5">
        <v>2</v>
      </c>
      <c r="I259" s="5">
        <v>3</v>
      </c>
      <c r="J259" s="5">
        <v>5</v>
      </c>
      <c r="K259" s="5">
        <v>2</v>
      </c>
      <c r="L259" s="12"/>
    </row>
    <row r="260" spans="1:12" ht="15.75" customHeight="1" thickBot="1" x14ac:dyDescent="0.3">
      <c r="A260">
        <f t="shared" si="12"/>
        <v>243</v>
      </c>
      <c r="B260" s="180"/>
      <c r="C260" s="81" t="s">
        <v>348</v>
      </c>
      <c r="D260" s="81">
        <v>1265</v>
      </c>
      <c r="E260" s="81" t="s">
        <v>21</v>
      </c>
      <c r="F260" s="81">
        <v>89.1</v>
      </c>
      <c r="G260" s="81">
        <v>7</v>
      </c>
      <c r="H260" s="81">
        <v>4</v>
      </c>
      <c r="I260" s="81">
        <v>3</v>
      </c>
      <c r="J260" s="81">
        <v>3</v>
      </c>
      <c r="K260" s="81">
        <v>1</v>
      </c>
      <c r="L260" s="107"/>
    </row>
    <row r="261" spans="1:12" ht="15.75" customHeight="1" x14ac:dyDescent="0.25">
      <c r="A261">
        <f t="shared" si="12"/>
        <v>244</v>
      </c>
      <c r="B261" s="178" t="s">
        <v>349</v>
      </c>
      <c r="C261" s="118" t="s">
        <v>350</v>
      </c>
      <c r="D261" s="10">
        <v>1032</v>
      </c>
      <c r="E261" s="10" t="s">
        <v>28</v>
      </c>
      <c r="F261" s="10">
        <v>83</v>
      </c>
      <c r="G261" s="119">
        <v>11</v>
      </c>
      <c r="H261" s="119">
        <v>2</v>
      </c>
      <c r="I261" s="119">
        <v>2</v>
      </c>
      <c r="J261" s="119">
        <v>5</v>
      </c>
      <c r="K261" s="119">
        <v>2</v>
      </c>
      <c r="L261" s="99"/>
    </row>
    <row r="262" spans="1:12" ht="15.75" customHeight="1" x14ac:dyDescent="0.25">
      <c r="A262">
        <f t="shared" si="12"/>
        <v>245</v>
      </c>
      <c r="B262" s="179"/>
      <c r="C262" s="120" t="s">
        <v>351</v>
      </c>
      <c r="D262" s="13">
        <v>712</v>
      </c>
      <c r="E262" s="13" t="s">
        <v>28</v>
      </c>
      <c r="F262" s="13">
        <v>85.2</v>
      </c>
      <c r="G262" s="121">
        <v>6</v>
      </c>
      <c r="H262" s="121">
        <v>4</v>
      </c>
      <c r="I262" s="121">
        <v>1</v>
      </c>
      <c r="J262" s="121">
        <v>3</v>
      </c>
      <c r="K262" s="121">
        <v>1</v>
      </c>
      <c r="L262" s="102"/>
    </row>
    <row r="263" spans="1:12" ht="15.75" customHeight="1" x14ac:dyDescent="0.25">
      <c r="A263">
        <f t="shared" si="12"/>
        <v>246</v>
      </c>
      <c r="B263" s="179"/>
      <c r="C263" s="122" t="s">
        <v>352</v>
      </c>
      <c r="D263" s="5">
        <v>573</v>
      </c>
      <c r="E263" s="5" t="s">
        <v>28</v>
      </c>
      <c r="F263" s="5">
        <v>84.3</v>
      </c>
      <c r="G263" s="123">
        <v>6</v>
      </c>
      <c r="H263" s="123">
        <v>2</v>
      </c>
      <c r="I263" s="123">
        <v>3</v>
      </c>
      <c r="J263" s="123">
        <v>2</v>
      </c>
      <c r="K263" s="123">
        <v>2</v>
      </c>
      <c r="L263" s="102"/>
    </row>
    <row r="264" spans="1:12" ht="15.75" customHeight="1" x14ac:dyDescent="0.25">
      <c r="A264">
        <f t="shared" si="12"/>
        <v>247</v>
      </c>
      <c r="B264" s="179"/>
      <c r="C264" s="120" t="s">
        <v>353</v>
      </c>
      <c r="D264" s="13">
        <v>546</v>
      </c>
      <c r="E264" s="13" t="s">
        <v>28</v>
      </c>
      <c r="F264" s="13">
        <v>86.2</v>
      </c>
      <c r="G264" s="121">
        <v>6</v>
      </c>
      <c r="H264" s="121">
        <v>1</v>
      </c>
      <c r="I264" s="121">
        <v>1</v>
      </c>
      <c r="J264" s="121">
        <v>5</v>
      </c>
      <c r="K264" s="121">
        <v>1</v>
      </c>
      <c r="L264" s="102"/>
    </row>
    <row r="265" spans="1:12" ht="15.75" customHeight="1" x14ac:dyDescent="0.25">
      <c r="A265">
        <f t="shared" si="12"/>
        <v>248</v>
      </c>
      <c r="B265" s="179"/>
      <c r="C265" s="120" t="s">
        <v>354</v>
      </c>
      <c r="D265" s="13">
        <v>558</v>
      </c>
      <c r="E265" s="13" t="s">
        <v>28</v>
      </c>
      <c r="F265" s="13">
        <v>81.400000000000006</v>
      </c>
      <c r="G265" s="121">
        <v>4</v>
      </c>
      <c r="H265" s="121">
        <v>2</v>
      </c>
      <c r="I265" s="121">
        <v>1</v>
      </c>
      <c r="J265" s="121">
        <v>3</v>
      </c>
      <c r="K265" s="121">
        <v>1</v>
      </c>
      <c r="L265" s="102"/>
    </row>
    <row r="266" spans="1:12" ht="15.75" customHeight="1" x14ac:dyDescent="0.25">
      <c r="A266">
        <f t="shared" si="12"/>
        <v>249</v>
      </c>
      <c r="B266" s="179"/>
      <c r="C266" s="124" t="s">
        <v>355</v>
      </c>
      <c r="D266" s="22">
        <v>1053</v>
      </c>
      <c r="E266" s="22" t="s">
        <v>28</v>
      </c>
      <c r="F266" s="22">
        <v>83.7</v>
      </c>
      <c r="G266" s="125">
        <v>6</v>
      </c>
      <c r="H266" s="125">
        <v>3</v>
      </c>
      <c r="I266" s="125">
        <v>4</v>
      </c>
      <c r="J266" s="125">
        <v>5</v>
      </c>
      <c r="K266" s="125">
        <v>1</v>
      </c>
      <c r="L266" s="102"/>
    </row>
    <row r="267" spans="1:12" ht="15.75" customHeight="1" x14ac:dyDescent="0.25">
      <c r="A267">
        <f t="shared" si="12"/>
        <v>250</v>
      </c>
      <c r="B267" s="179"/>
      <c r="C267" s="122" t="s">
        <v>356</v>
      </c>
      <c r="D267" s="5">
        <v>840</v>
      </c>
      <c r="E267" s="5" t="s">
        <v>28</v>
      </c>
      <c r="F267" s="5">
        <v>85</v>
      </c>
      <c r="G267" s="123">
        <v>8</v>
      </c>
      <c r="H267" s="123">
        <v>2</v>
      </c>
      <c r="I267" s="123">
        <v>2</v>
      </c>
      <c r="J267" s="123">
        <v>7</v>
      </c>
      <c r="K267" s="123">
        <v>2</v>
      </c>
      <c r="L267" s="102"/>
    </row>
    <row r="268" spans="1:12" ht="15.75" customHeight="1" x14ac:dyDescent="0.25">
      <c r="A268">
        <f t="shared" si="12"/>
        <v>251</v>
      </c>
      <c r="B268" s="179"/>
      <c r="C268" s="120" t="s">
        <v>357</v>
      </c>
      <c r="D268" s="13">
        <v>946</v>
      </c>
      <c r="E268" s="13" t="s">
        <v>21</v>
      </c>
      <c r="F268" s="13">
        <v>88.3</v>
      </c>
      <c r="G268" s="121">
        <v>8</v>
      </c>
      <c r="H268" s="121">
        <v>3</v>
      </c>
      <c r="I268" s="121">
        <v>2</v>
      </c>
      <c r="J268" s="121">
        <v>5</v>
      </c>
      <c r="K268" s="121">
        <v>1</v>
      </c>
      <c r="L268" s="102"/>
    </row>
    <row r="269" spans="1:12" ht="15.75" customHeight="1" x14ac:dyDescent="0.25">
      <c r="A269">
        <f t="shared" si="12"/>
        <v>252</v>
      </c>
      <c r="B269" s="179"/>
      <c r="C269" s="120" t="s">
        <v>358</v>
      </c>
      <c r="D269" s="13">
        <v>851</v>
      </c>
      <c r="E269" s="13" t="s">
        <v>28</v>
      </c>
      <c r="F269" s="13">
        <v>83.2</v>
      </c>
      <c r="G269" s="121">
        <v>8</v>
      </c>
      <c r="H269" s="121">
        <v>1</v>
      </c>
      <c r="I269" s="121">
        <v>2</v>
      </c>
      <c r="J269" s="121">
        <v>4</v>
      </c>
      <c r="K269" s="121">
        <v>1</v>
      </c>
      <c r="L269" s="102"/>
    </row>
    <row r="270" spans="1:12" ht="15.75" customHeight="1" x14ac:dyDescent="0.25">
      <c r="A270">
        <f t="shared" si="12"/>
        <v>253</v>
      </c>
      <c r="B270" s="179"/>
      <c r="C270" s="122" t="s">
        <v>359</v>
      </c>
      <c r="D270" s="5">
        <v>1078</v>
      </c>
      <c r="E270" s="5" t="s">
        <v>21</v>
      </c>
      <c r="F270" s="5">
        <v>84.4</v>
      </c>
      <c r="G270" s="123">
        <v>10</v>
      </c>
      <c r="H270" s="123">
        <v>3</v>
      </c>
      <c r="I270" s="123">
        <v>2</v>
      </c>
      <c r="J270" s="123">
        <v>7</v>
      </c>
      <c r="K270" s="123">
        <v>3</v>
      </c>
      <c r="L270" s="102"/>
    </row>
    <row r="271" spans="1:12" ht="15.75" customHeight="1" x14ac:dyDescent="0.25">
      <c r="A271">
        <f t="shared" si="12"/>
        <v>254</v>
      </c>
      <c r="B271" s="179"/>
      <c r="C271" s="122" t="s">
        <v>360</v>
      </c>
      <c r="D271" s="5">
        <v>916</v>
      </c>
      <c r="E271" s="5" t="s">
        <v>21</v>
      </c>
      <c r="F271" s="5">
        <v>86.2</v>
      </c>
      <c r="G271" s="123">
        <v>8</v>
      </c>
      <c r="H271" s="123">
        <v>3</v>
      </c>
      <c r="I271" s="123">
        <v>1</v>
      </c>
      <c r="J271" s="123">
        <v>5</v>
      </c>
      <c r="K271" s="123">
        <v>3</v>
      </c>
      <c r="L271" s="102"/>
    </row>
    <row r="272" spans="1:12" ht="15.75" customHeight="1" x14ac:dyDescent="0.25">
      <c r="A272">
        <f t="shared" si="12"/>
        <v>255</v>
      </c>
      <c r="B272" s="179"/>
      <c r="C272" s="124" t="s">
        <v>361</v>
      </c>
      <c r="D272" s="22">
        <v>1021</v>
      </c>
      <c r="E272" s="22" t="s">
        <v>28</v>
      </c>
      <c r="F272" s="22">
        <v>84.1</v>
      </c>
      <c r="G272" s="125">
        <v>10</v>
      </c>
      <c r="H272" s="125">
        <v>1</v>
      </c>
      <c r="I272" s="125">
        <v>3</v>
      </c>
      <c r="J272" s="125">
        <v>3</v>
      </c>
      <c r="K272" s="125">
        <v>1</v>
      </c>
      <c r="L272" s="102"/>
    </row>
    <row r="273" spans="1:12" ht="15.75" customHeight="1" x14ac:dyDescent="0.25">
      <c r="A273">
        <f t="shared" si="12"/>
        <v>256</v>
      </c>
      <c r="B273" s="179"/>
      <c r="C273" s="124" t="s">
        <v>362</v>
      </c>
      <c r="D273" s="22">
        <v>1002</v>
      </c>
      <c r="E273" s="22" t="s">
        <v>21</v>
      </c>
      <c r="F273" s="22">
        <v>88.4</v>
      </c>
      <c r="G273" s="125">
        <v>11</v>
      </c>
      <c r="H273" s="125">
        <v>4</v>
      </c>
      <c r="I273" s="125">
        <v>2</v>
      </c>
      <c r="J273" s="125">
        <v>3</v>
      </c>
      <c r="K273" s="125">
        <v>1</v>
      </c>
      <c r="L273" s="102"/>
    </row>
    <row r="274" spans="1:12" ht="15.75" customHeight="1" x14ac:dyDescent="0.25">
      <c r="A274">
        <f t="shared" si="12"/>
        <v>257</v>
      </c>
      <c r="B274" s="179"/>
      <c r="C274" s="122" t="s">
        <v>363</v>
      </c>
      <c r="D274" s="5">
        <v>1398</v>
      </c>
      <c r="E274" s="5" t="s">
        <v>21</v>
      </c>
      <c r="F274" s="5">
        <v>87.3</v>
      </c>
      <c r="G274" s="123">
        <v>10</v>
      </c>
      <c r="H274" s="123">
        <v>4</v>
      </c>
      <c r="I274" s="123">
        <v>3</v>
      </c>
      <c r="J274" s="123">
        <v>8</v>
      </c>
      <c r="K274" s="123">
        <v>4</v>
      </c>
      <c r="L274" s="102"/>
    </row>
    <row r="275" spans="1:12" ht="15.75" customHeight="1" x14ac:dyDescent="0.25">
      <c r="A275">
        <f t="shared" si="12"/>
        <v>258</v>
      </c>
      <c r="B275" s="179"/>
      <c r="C275" s="122" t="s">
        <v>364</v>
      </c>
      <c r="D275" s="5">
        <v>441</v>
      </c>
      <c r="E275" s="5" t="s">
        <v>21</v>
      </c>
      <c r="F275" s="5">
        <v>88.4</v>
      </c>
      <c r="G275" s="123">
        <v>5</v>
      </c>
      <c r="H275" s="123">
        <v>2</v>
      </c>
      <c r="I275" s="123">
        <v>2</v>
      </c>
      <c r="J275" s="123">
        <v>2</v>
      </c>
      <c r="K275" s="123">
        <v>1</v>
      </c>
      <c r="L275" s="102"/>
    </row>
    <row r="276" spans="1:12" ht="15.75" customHeight="1" x14ac:dyDescent="0.25">
      <c r="A276">
        <f t="shared" si="12"/>
        <v>259</v>
      </c>
      <c r="B276" s="179"/>
      <c r="C276" s="122" t="s">
        <v>365</v>
      </c>
      <c r="D276" s="5">
        <v>846</v>
      </c>
      <c r="E276" s="5" t="s">
        <v>21</v>
      </c>
      <c r="F276" s="5">
        <v>88.8</v>
      </c>
      <c r="G276" s="123">
        <v>6</v>
      </c>
      <c r="H276" s="123">
        <v>4</v>
      </c>
      <c r="I276" s="123">
        <v>3</v>
      </c>
      <c r="J276" s="123">
        <v>5</v>
      </c>
      <c r="K276" s="123">
        <v>3</v>
      </c>
      <c r="L276" s="102"/>
    </row>
    <row r="277" spans="1:12" ht="15.75" customHeight="1" x14ac:dyDescent="0.25">
      <c r="A277">
        <f t="shared" si="12"/>
        <v>260</v>
      </c>
      <c r="B277" s="179"/>
      <c r="C277" s="122" t="s">
        <v>366</v>
      </c>
      <c r="D277" s="5">
        <v>852</v>
      </c>
      <c r="E277" s="5" t="s">
        <v>21</v>
      </c>
      <c r="F277" s="5">
        <v>87.5</v>
      </c>
      <c r="G277" s="123">
        <v>8</v>
      </c>
      <c r="H277" s="123">
        <v>2</v>
      </c>
      <c r="I277" s="123">
        <v>1</v>
      </c>
      <c r="J277" s="123">
        <v>3</v>
      </c>
      <c r="K277" s="123">
        <v>3</v>
      </c>
      <c r="L277" s="102"/>
    </row>
    <row r="278" spans="1:12" ht="15.75" customHeight="1" x14ac:dyDescent="0.25">
      <c r="A278">
        <f t="shared" si="12"/>
        <v>261</v>
      </c>
      <c r="B278" s="179"/>
      <c r="C278" s="122" t="s">
        <v>367</v>
      </c>
      <c r="D278" s="5">
        <v>915</v>
      </c>
      <c r="E278" s="5" t="s">
        <v>21</v>
      </c>
      <c r="F278" s="5">
        <v>85.5</v>
      </c>
      <c r="G278" s="123">
        <v>10</v>
      </c>
      <c r="H278" s="123">
        <v>3</v>
      </c>
      <c r="I278" s="123">
        <v>2</v>
      </c>
      <c r="J278" s="123">
        <v>6</v>
      </c>
      <c r="K278" s="123">
        <v>3</v>
      </c>
      <c r="L278" s="102"/>
    </row>
    <row r="279" spans="1:12" ht="15.75" customHeight="1" x14ac:dyDescent="0.25">
      <c r="A279">
        <f t="shared" si="12"/>
        <v>262</v>
      </c>
      <c r="B279" s="179"/>
      <c r="C279" s="124" t="s">
        <v>368</v>
      </c>
      <c r="D279" s="22">
        <v>1464</v>
      </c>
      <c r="E279" s="22" t="s">
        <v>21</v>
      </c>
      <c r="F279" s="22">
        <v>87.6</v>
      </c>
      <c r="G279" s="125">
        <v>10</v>
      </c>
      <c r="H279" s="125">
        <v>6</v>
      </c>
      <c r="I279" s="125">
        <v>4</v>
      </c>
      <c r="J279" s="125">
        <v>4</v>
      </c>
      <c r="K279" s="125">
        <v>1</v>
      </c>
      <c r="L279" s="102"/>
    </row>
    <row r="280" spans="1:12" ht="15.75" customHeight="1" x14ac:dyDescent="0.25">
      <c r="A280">
        <f t="shared" si="12"/>
        <v>263</v>
      </c>
      <c r="B280" s="179"/>
      <c r="C280" s="122" t="s">
        <v>369</v>
      </c>
      <c r="D280" s="5">
        <v>1292</v>
      </c>
      <c r="E280" s="5" t="s">
        <v>21</v>
      </c>
      <c r="F280" s="5">
        <v>82.6</v>
      </c>
      <c r="G280" s="123">
        <v>10</v>
      </c>
      <c r="H280" s="123">
        <v>4</v>
      </c>
      <c r="I280" s="123">
        <v>4</v>
      </c>
      <c r="J280" s="123">
        <v>7</v>
      </c>
      <c r="K280" s="123">
        <v>2</v>
      </c>
      <c r="L280" s="102"/>
    </row>
    <row r="281" spans="1:12" ht="15.75" customHeight="1" x14ac:dyDescent="0.25">
      <c r="A281">
        <f t="shared" si="12"/>
        <v>264</v>
      </c>
      <c r="B281" s="179"/>
      <c r="C281" s="124" t="s">
        <v>370</v>
      </c>
      <c r="D281" s="22">
        <v>1128</v>
      </c>
      <c r="E281" s="22" t="s">
        <v>21</v>
      </c>
      <c r="F281" s="22">
        <v>84.1</v>
      </c>
      <c r="G281" s="125">
        <v>9</v>
      </c>
      <c r="H281" s="125">
        <v>4</v>
      </c>
      <c r="I281" s="125">
        <v>2</v>
      </c>
      <c r="J281" s="125">
        <v>2</v>
      </c>
      <c r="K281" s="125">
        <v>1</v>
      </c>
      <c r="L281" s="102"/>
    </row>
    <row r="282" spans="1:12" ht="15.75" customHeight="1" x14ac:dyDescent="0.25">
      <c r="A282">
        <f t="shared" si="12"/>
        <v>265</v>
      </c>
      <c r="B282" s="179"/>
      <c r="C282" s="120" t="s">
        <v>371</v>
      </c>
      <c r="D282" s="13">
        <v>953</v>
      </c>
      <c r="E282" s="13" t="s">
        <v>21</v>
      </c>
      <c r="F282" s="13">
        <v>85.5</v>
      </c>
      <c r="G282" s="121">
        <v>7</v>
      </c>
      <c r="H282" s="121">
        <v>1</v>
      </c>
      <c r="I282" s="121">
        <v>3</v>
      </c>
      <c r="J282" s="121">
        <v>5</v>
      </c>
      <c r="K282" s="121">
        <v>1</v>
      </c>
      <c r="L282" s="102"/>
    </row>
    <row r="283" spans="1:12" ht="15.75" customHeight="1" thickBot="1" x14ac:dyDescent="0.3">
      <c r="A283">
        <f t="shared" si="12"/>
        <v>266</v>
      </c>
      <c r="B283" s="180"/>
      <c r="C283" s="126" t="s">
        <v>372</v>
      </c>
      <c r="D283" s="17">
        <v>988</v>
      </c>
      <c r="E283" s="17" t="s">
        <v>21</v>
      </c>
      <c r="F283" s="17">
        <v>86.2</v>
      </c>
      <c r="G283" s="127">
        <v>9</v>
      </c>
      <c r="H283" s="127">
        <v>3</v>
      </c>
      <c r="I283" s="127">
        <v>3</v>
      </c>
      <c r="J283" s="127">
        <v>4</v>
      </c>
      <c r="K283" s="127">
        <v>2</v>
      </c>
      <c r="L283" s="107"/>
    </row>
    <row r="284" spans="1:12" ht="15.75" customHeight="1" x14ac:dyDescent="0.25">
      <c r="A284">
        <f t="shared" si="12"/>
        <v>267</v>
      </c>
      <c r="B284" s="178" t="s">
        <v>373</v>
      </c>
      <c r="C284" s="19" t="s">
        <v>374</v>
      </c>
      <c r="D284" s="19">
        <v>866</v>
      </c>
      <c r="E284" s="19" t="s">
        <v>19</v>
      </c>
      <c r="F284" s="19">
        <v>92.5</v>
      </c>
      <c r="G284" s="19">
        <v>5.4</v>
      </c>
      <c r="H284" s="19"/>
      <c r="I284" s="19"/>
      <c r="J284" s="19">
        <v>0.88</v>
      </c>
      <c r="K284" s="19">
        <v>1</v>
      </c>
      <c r="L284" s="11" t="s">
        <v>375</v>
      </c>
    </row>
    <row r="285" spans="1:12" ht="15.75" customHeight="1" x14ac:dyDescent="0.25">
      <c r="A285">
        <f t="shared" si="12"/>
        <v>268</v>
      </c>
      <c r="B285" s="179"/>
      <c r="C285" s="5" t="s">
        <v>376</v>
      </c>
      <c r="D285" s="5">
        <v>351</v>
      </c>
      <c r="E285" s="5" t="s">
        <v>19</v>
      </c>
      <c r="F285" s="5">
        <v>91.9</v>
      </c>
      <c r="G285" s="5">
        <v>3</v>
      </c>
      <c r="H285" s="5"/>
      <c r="I285" s="5"/>
      <c r="J285" s="5">
        <v>0.63</v>
      </c>
      <c r="K285" s="5">
        <v>1</v>
      </c>
      <c r="L285" s="12" t="s">
        <v>377</v>
      </c>
    </row>
    <row r="286" spans="1:12" ht="15.75" customHeight="1" x14ac:dyDescent="0.25">
      <c r="A286">
        <f t="shared" si="12"/>
        <v>269</v>
      </c>
      <c r="B286" s="179"/>
      <c r="C286" s="14" t="s">
        <v>378</v>
      </c>
      <c r="D286" s="14">
        <v>26</v>
      </c>
      <c r="E286" s="14" t="s">
        <v>21</v>
      </c>
      <c r="F286" s="128">
        <v>95.5</v>
      </c>
      <c r="G286" s="14">
        <v>0.5</v>
      </c>
      <c r="H286" s="14"/>
      <c r="I286" s="14"/>
      <c r="J286" s="14">
        <v>0.2</v>
      </c>
      <c r="K286" s="14"/>
      <c r="L286" s="12" t="s">
        <v>379</v>
      </c>
    </row>
    <row r="287" spans="1:12" ht="15.75" customHeight="1" x14ac:dyDescent="0.25">
      <c r="A287">
        <f t="shared" si="12"/>
        <v>270</v>
      </c>
      <c r="B287" s="179"/>
      <c r="C287" s="14" t="s">
        <v>380</v>
      </c>
      <c r="D287" s="14">
        <v>31</v>
      </c>
      <c r="E287" s="14" t="s">
        <v>19</v>
      </c>
      <c r="F287" s="14">
        <v>96.7</v>
      </c>
      <c r="G287" s="14">
        <v>0.5</v>
      </c>
      <c r="H287" s="14"/>
      <c r="I287" s="14"/>
      <c r="J287" s="14"/>
      <c r="K287" s="14"/>
      <c r="L287" s="12" t="s">
        <v>381</v>
      </c>
    </row>
    <row r="288" spans="1:12" ht="15.75" customHeight="1" x14ac:dyDescent="0.25">
      <c r="A288">
        <f t="shared" si="12"/>
        <v>271</v>
      </c>
      <c r="B288" s="179"/>
      <c r="C288" s="14" t="s">
        <v>382</v>
      </c>
      <c r="D288" s="14">
        <v>16</v>
      </c>
      <c r="E288" s="14" t="s">
        <v>383</v>
      </c>
      <c r="F288" s="14">
        <v>92.1</v>
      </c>
      <c r="G288" s="14"/>
      <c r="H288" s="14"/>
      <c r="I288" s="14"/>
      <c r="J288" s="14"/>
      <c r="K288" s="14"/>
      <c r="L288" s="12" t="s">
        <v>384</v>
      </c>
    </row>
    <row r="289" spans="1:12" ht="23.25" customHeight="1" thickBot="1" x14ac:dyDescent="0.3">
      <c r="B289" s="180"/>
      <c r="C289" s="16" t="s">
        <v>33</v>
      </c>
      <c r="D289" s="17">
        <f>SUM(D286:D288)</f>
        <v>73</v>
      </c>
      <c r="E289" s="17"/>
      <c r="F289" s="17"/>
      <c r="G289" s="17"/>
      <c r="H289" s="17"/>
      <c r="I289" s="17"/>
      <c r="J289" s="17"/>
      <c r="K289" s="17"/>
      <c r="L289" s="18"/>
    </row>
    <row r="290" spans="1:12" x14ac:dyDescent="0.25">
      <c r="A290">
        <v>272</v>
      </c>
      <c r="B290" s="178" t="s">
        <v>385</v>
      </c>
      <c r="C290" s="117" t="s">
        <v>386</v>
      </c>
      <c r="D290" s="10">
        <v>568</v>
      </c>
      <c r="E290" s="10" t="s">
        <v>19</v>
      </c>
      <c r="F290" s="10">
        <v>90.1</v>
      </c>
      <c r="G290" s="10">
        <v>4</v>
      </c>
      <c r="H290" s="10"/>
      <c r="I290" s="10"/>
      <c r="J290" s="10"/>
      <c r="K290" s="10">
        <v>2</v>
      </c>
      <c r="L290" s="11" t="s">
        <v>387</v>
      </c>
    </row>
    <row r="291" spans="1:12" ht="15.75" customHeight="1" x14ac:dyDescent="0.25">
      <c r="A291">
        <f>SUM(A290+1)</f>
        <v>273</v>
      </c>
      <c r="B291" s="179"/>
      <c r="C291" s="129" t="s">
        <v>388</v>
      </c>
      <c r="D291" s="13">
        <v>838</v>
      </c>
      <c r="E291" s="13" t="s">
        <v>21</v>
      </c>
      <c r="F291" s="13">
        <v>87</v>
      </c>
      <c r="G291" s="13">
        <v>8</v>
      </c>
      <c r="H291" s="13"/>
      <c r="I291" s="13"/>
      <c r="J291" s="13">
        <v>4</v>
      </c>
      <c r="K291" s="13">
        <v>1</v>
      </c>
      <c r="L291" s="12" t="s">
        <v>387</v>
      </c>
    </row>
    <row r="292" spans="1:12" ht="15.75" customHeight="1" x14ac:dyDescent="0.25">
      <c r="A292">
        <f t="shared" ref="A292:A300" si="13">SUM(A291+1)</f>
        <v>274</v>
      </c>
      <c r="B292" s="179"/>
      <c r="C292" s="130" t="s">
        <v>389</v>
      </c>
      <c r="D292" s="14">
        <v>430</v>
      </c>
      <c r="E292" s="14" t="s">
        <v>19</v>
      </c>
      <c r="F292" s="14">
        <v>88</v>
      </c>
      <c r="G292" s="14">
        <v>3</v>
      </c>
      <c r="H292" s="14">
        <v>2</v>
      </c>
      <c r="I292" s="14">
        <v>1</v>
      </c>
      <c r="J292" s="14"/>
      <c r="K292" s="14"/>
      <c r="L292" s="92" t="s">
        <v>387</v>
      </c>
    </row>
    <row r="293" spans="1:12" ht="15.75" customHeight="1" x14ac:dyDescent="0.25">
      <c r="A293">
        <f t="shared" si="13"/>
        <v>275</v>
      </c>
      <c r="B293" s="179"/>
      <c r="C293" s="130" t="s">
        <v>390</v>
      </c>
      <c r="D293" s="14">
        <v>534</v>
      </c>
      <c r="E293" s="14" t="s">
        <v>19</v>
      </c>
      <c r="F293" s="14">
        <v>89.4</v>
      </c>
      <c r="G293" s="14">
        <v>4</v>
      </c>
      <c r="H293" s="14"/>
      <c r="I293" s="14"/>
      <c r="J293" s="14"/>
      <c r="K293" s="14"/>
      <c r="L293" s="92" t="s">
        <v>391</v>
      </c>
    </row>
    <row r="294" spans="1:12" ht="15.75" customHeight="1" x14ac:dyDescent="0.25">
      <c r="A294">
        <f t="shared" si="13"/>
        <v>276</v>
      </c>
      <c r="B294" s="179"/>
      <c r="C294" s="131" t="s">
        <v>392</v>
      </c>
      <c r="D294" s="5">
        <v>622</v>
      </c>
      <c r="E294" s="5" t="s">
        <v>21</v>
      </c>
      <c r="F294" s="5">
        <v>89</v>
      </c>
      <c r="G294" s="5">
        <v>7</v>
      </c>
      <c r="H294" s="5"/>
      <c r="I294" s="5"/>
      <c r="J294" s="5"/>
      <c r="K294" s="5">
        <v>2</v>
      </c>
      <c r="L294" s="12" t="s">
        <v>391</v>
      </c>
    </row>
    <row r="295" spans="1:12" ht="15.75" customHeight="1" x14ac:dyDescent="0.25">
      <c r="A295">
        <f t="shared" si="13"/>
        <v>277</v>
      </c>
      <c r="B295" s="179"/>
      <c r="C295" s="129" t="s">
        <v>393</v>
      </c>
      <c r="D295" s="13">
        <v>927</v>
      </c>
      <c r="E295" s="13" t="s">
        <v>19</v>
      </c>
      <c r="F295" s="13">
        <v>87.4</v>
      </c>
      <c r="G295" s="13">
        <v>7</v>
      </c>
      <c r="H295" s="13">
        <v>1</v>
      </c>
      <c r="I295" s="13">
        <v>2</v>
      </c>
      <c r="J295" s="13">
        <v>3</v>
      </c>
      <c r="K295" s="13">
        <v>1</v>
      </c>
      <c r="L295" s="12" t="s">
        <v>394</v>
      </c>
    </row>
    <row r="296" spans="1:12" ht="15.75" customHeight="1" x14ac:dyDescent="0.25">
      <c r="A296">
        <f t="shared" si="13"/>
        <v>278</v>
      </c>
      <c r="B296" s="179"/>
      <c r="C296" s="131" t="s">
        <v>395</v>
      </c>
      <c r="D296" s="5">
        <v>1016</v>
      </c>
      <c r="E296" s="5" t="s">
        <v>21</v>
      </c>
      <c r="F296" s="5">
        <v>87.3</v>
      </c>
      <c r="G296" s="5">
        <v>8</v>
      </c>
      <c r="H296" s="5">
        <v>3</v>
      </c>
      <c r="I296" s="5">
        <v>3</v>
      </c>
      <c r="J296" s="5">
        <v>2</v>
      </c>
      <c r="K296" s="5">
        <v>3</v>
      </c>
      <c r="L296" s="12" t="s">
        <v>387</v>
      </c>
    </row>
    <row r="297" spans="1:12" ht="15.75" customHeight="1" x14ac:dyDescent="0.25">
      <c r="A297">
        <f t="shared" si="13"/>
        <v>279</v>
      </c>
      <c r="B297" s="179"/>
      <c r="C297" s="129" t="s">
        <v>396</v>
      </c>
      <c r="D297" s="13">
        <v>734</v>
      </c>
      <c r="E297" s="13" t="s">
        <v>21</v>
      </c>
      <c r="F297" s="13">
        <v>87.1</v>
      </c>
      <c r="G297" s="13">
        <v>7</v>
      </c>
      <c r="H297" s="13">
        <v>2</v>
      </c>
      <c r="I297" s="13">
        <v>1</v>
      </c>
      <c r="J297" s="13">
        <v>2</v>
      </c>
      <c r="K297" s="13">
        <v>1</v>
      </c>
      <c r="L297" s="12" t="s">
        <v>387</v>
      </c>
    </row>
    <row r="298" spans="1:12" ht="15.75" customHeight="1" x14ac:dyDescent="0.25">
      <c r="A298">
        <f t="shared" si="13"/>
        <v>280</v>
      </c>
      <c r="B298" s="179"/>
      <c r="C298" s="131" t="s">
        <v>397</v>
      </c>
      <c r="D298" s="5">
        <v>1442</v>
      </c>
      <c r="E298" s="5" t="s">
        <v>19</v>
      </c>
      <c r="F298" s="5">
        <v>88.5</v>
      </c>
      <c r="G298" s="5">
        <v>9</v>
      </c>
      <c r="H298" s="5">
        <v>6</v>
      </c>
      <c r="I298" s="5">
        <v>4</v>
      </c>
      <c r="J298" s="5">
        <v>6</v>
      </c>
      <c r="K298" s="5">
        <v>4</v>
      </c>
      <c r="L298" s="12"/>
    </row>
    <row r="299" spans="1:12" ht="15.75" customHeight="1" x14ac:dyDescent="0.25">
      <c r="A299">
        <f t="shared" si="13"/>
        <v>281</v>
      </c>
      <c r="B299" s="179"/>
      <c r="C299" s="131" t="s">
        <v>398</v>
      </c>
      <c r="D299" s="5">
        <v>116</v>
      </c>
      <c r="E299" s="5" t="s">
        <v>19</v>
      </c>
      <c r="F299" s="5">
        <v>91.4</v>
      </c>
      <c r="G299" s="5">
        <v>2</v>
      </c>
      <c r="H299" s="5"/>
      <c r="I299" s="5"/>
      <c r="J299" s="5"/>
      <c r="K299" s="5">
        <v>1</v>
      </c>
      <c r="L299" s="12" t="s">
        <v>387</v>
      </c>
    </row>
    <row r="300" spans="1:12" ht="15.75" customHeight="1" x14ac:dyDescent="0.25">
      <c r="A300">
        <f t="shared" si="13"/>
        <v>282</v>
      </c>
      <c r="B300" s="179"/>
      <c r="C300" s="13" t="s">
        <v>399</v>
      </c>
      <c r="D300" s="13">
        <v>623</v>
      </c>
      <c r="E300" s="13" t="s">
        <v>21</v>
      </c>
      <c r="F300" s="13">
        <v>86.9</v>
      </c>
      <c r="G300" s="13">
        <v>4</v>
      </c>
      <c r="H300" s="13"/>
      <c r="I300" s="13"/>
      <c r="J300" s="13"/>
      <c r="K300" s="13">
        <v>1</v>
      </c>
      <c r="L300" s="12" t="s">
        <v>400</v>
      </c>
    </row>
    <row r="301" spans="1:12" ht="25.5" thickBot="1" x14ac:dyDescent="0.3">
      <c r="B301" s="180"/>
      <c r="C301" s="16" t="s">
        <v>33</v>
      </c>
      <c r="D301" s="17">
        <f>SUM(D292+D293)</f>
        <v>964</v>
      </c>
      <c r="E301" s="28"/>
      <c r="F301" s="17"/>
      <c r="G301" s="17"/>
      <c r="H301" s="17"/>
      <c r="I301" s="17"/>
      <c r="J301" s="17"/>
      <c r="K301" s="17"/>
      <c r="L301" s="18"/>
    </row>
    <row r="302" spans="1:12" x14ac:dyDescent="0.25">
      <c r="A302">
        <v>283</v>
      </c>
      <c r="B302" s="178" t="s">
        <v>401</v>
      </c>
      <c r="C302" s="19" t="s">
        <v>402</v>
      </c>
      <c r="D302" s="19">
        <v>765</v>
      </c>
      <c r="E302" s="19" t="s">
        <v>28</v>
      </c>
      <c r="F302" s="19">
        <v>86.1</v>
      </c>
      <c r="G302" s="19">
        <v>6.6</v>
      </c>
      <c r="H302" s="19">
        <v>1.8</v>
      </c>
      <c r="I302" s="19">
        <v>1.8</v>
      </c>
      <c r="J302" s="19">
        <v>4</v>
      </c>
      <c r="K302" s="19">
        <v>1</v>
      </c>
      <c r="L302" s="11"/>
    </row>
    <row r="303" spans="1:12" ht="15.75" customHeight="1" x14ac:dyDescent="0.25">
      <c r="A303">
        <f>SUM(A302+1)</f>
        <v>284</v>
      </c>
      <c r="B303" s="179"/>
      <c r="C303" s="5" t="s">
        <v>403</v>
      </c>
      <c r="D303" s="5">
        <v>1097</v>
      </c>
      <c r="E303" s="5" t="s">
        <v>21</v>
      </c>
      <c r="F303" s="5">
        <v>86.6</v>
      </c>
      <c r="G303" s="5">
        <v>7.5</v>
      </c>
      <c r="H303" s="5">
        <v>3.4</v>
      </c>
      <c r="I303" s="5">
        <v>3</v>
      </c>
      <c r="J303" s="5">
        <v>3</v>
      </c>
      <c r="K303" s="5">
        <v>2</v>
      </c>
      <c r="L303" s="12"/>
    </row>
    <row r="304" spans="1:12" ht="15.75" customHeight="1" x14ac:dyDescent="0.25">
      <c r="A304">
        <f t="shared" ref="A304:A321" si="14">SUM(A303+1)</f>
        <v>285</v>
      </c>
      <c r="B304" s="179"/>
      <c r="C304" s="5" t="s">
        <v>404</v>
      </c>
      <c r="D304" s="5">
        <v>963</v>
      </c>
      <c r="E304" s="5" t="s">
        <v>19</v>
      </c>
      <c r="F304" s="5">
        <v>93.9</v>
      </c>
      <c r="G304" s="5">
        <v>8.6999999999999993</v>
      </c>
      <c r="H304" s="5">
        <v>2.6</v>
      </c>
      <c r="I304" s="5">
        <v>3.8</v>
      </c>
      <c r="J304" s="5">
        <v>5.4</v>
      </c>
      <c r="K304" s="5">
        <v>2</v>
      </c>
      <c r="L304" s="12"/>
    </row>
    <row r="305" spans="1:12" ht="15.75" customHeight="1" x14ac:dyDescent="0.25">
      <c r="A305">
        <f t="shared" si="14"/>
        <v>286</v>
      </c>
      <c r="B305" s="179"/>
      <c r="C305" s="5" t="s">
        <v>405</v>
      </c>
      <c r="D305" s="5">
        <v>921</v>
      </c>
      <c r="E305" s="5" t="s">
        <v>28</v>
      </c>
      <c r="F305" s="5">
        <v>90.2</v>
      </c>
      <c r="G305" s="5">
        <v>7.8</v>
      </c>
      <c r="H305" s="5">
        <v>1.8</v>
      </c>
      <c r="I305" s="5">
        <v>3</v>
      </c>
      <c r="J305" s="5">
        <v>4</v>
      </c>
      <c r="K305" s="5">
        <v>2</v>
      </c>
      <c r="L305" s="12"/>
    </row>
    <row r="306" spans="1:12" ht="15.75" customHeight="1" x14ac:dyDescent="0.25">
      <c r="A306">
        <f t="shared" si="14"/>
        <v>287</v>
      </c>
      <c r="B306" s="179"/>
      <c r="C306" s="5" t="s">
        <v>406</v>
      </c>
      <c r="D306" s="5">
        <v>430</v>
      </c>
      <c r="E306" s="5" t="s">
        <v>28</v>
      </c>
      <c r="F306" s="5">
        <v>86.6</v>
      </c>
      <c r="G306" s="5">
        <v>5.4</v>
      </c>
      <c r="H306" s="5">
        <v>1</v>
      </c>
      <c r="I306" s="5">
        <v>1</v>
      </c>
      <c r="J306" s="5">
        <v>3</v>
      </c>
      <c r="K306" s="5">
        <v>1</v>
      </c>
      <c r="L306" s="12"/>
    </row>
    <row r="307" spans="1:12" ht="15.75" customHeight="1" x14ac:dyDescent="0.25">
      <c r="A307">
        <f t="shared" si="14"/>
        <v>288</v>
      </c>
      <c r="B307" s="179"/>
      <c r="C307" s="5" t="s">
        <v>407</v>
      </c>
      <c r="D307" s="5">
        <v>1008</v>
      </c>
      <c r="E307" s="5" t="s">
        <v>21</v>
      </c>
      <c r="F307" s="5">
        <v>89.1</v>
      </c>
      <c r="G307" s="5">
        <v>6</v>
      </c>
      <c r="H307" s="5">
        <v>4</v>
      </c>
      <c r="I307" s="5">
        <v>3</v>
      </c>
      <c r="J307" s="5">
        <v>7</v>
      </c>
      <c r="K307" s="5">
        <v>3</v>
      </c>
      <c r="L307" s="12"/>
    </row>
    <row r="308" spans="1:12" ht="15.75" customHeight="1" x14ac:dyDescent="0.25">
      <c r="A308">
        <f t="shared" si="14"/>
        <v>289</v>
      </c>
      <c r="B308" s="179"/>
      <c r="C308" s="5" t="s">
        <v>408</v>
      </c>
      <c r="D308" s="5">
        <v>841</v>
      </c>
      <c r="E308" s="5" t="s">
        <v>21</v>
      </c>
      <c r="F308" s="5">
        <v>86.5</v>
      </c>
      <c r="G308" s="5">
        <v>6.8</v>
      </c>
      <c r="H308" s="5">
        <v>2.8</v>
      </c>
      <c r="I308" s="5">
        <v>2</v>
      </c>
      <c r="J308" s="5">
        <v>4.5999999999999996</v>
      </c>
      <c r="K308" s="5">
        <v>2</v>
      </c>
      <c r="L308" s="12"/>
    </row>
    <row r="309" spans="1:12" ht="15.75" customHeight="1" x14ac:dyDescent="0.25">
      <c r="A309">
        <f t="shared" si="14"/>
        <v>290</v>
      </c>
      <c r="B309" s="179"/>
      <c r="C309" s="5" t="s">
        <v>409</v>
      </c>
      <c r="D309" s="5">
        <v>1440</v>
      </c>
      <c r="E309" s="5" t="s">
        <v>19</v>
      </c>
      <c r="F309" s="5">
        <v>87.3</v>
      </c>
      <c r="G309" s="5">
        <v>11.4</v>
      </c>
      <c r="H309" s="5">
        <v>4.3</v>
      </c>
      <c r="I309" s="5">
        <v>4</v>
      </c>
      <c r="J309" s="5">
        <v>5.4</v>
      </c>
      <c r="K309" s="5">
        <v>3</v>
      </c>
      <c r="L309" s="12"/>
    </row>
    <row r="310" spans="1:12" ht="15.75" customHeight="1" x14ac:dyDescent="0.25">
      <c r="A310">
        <f t="shared" si="14"/>
        <v>291</v>
      </c>
      <c r="B310" s="179"/>
      <c r="C310" s="5" t="s">
        <v>410</v>
      </c>
      <c r="D310" s="5">
        <v>1465</v>
      </c>
      <c r="E310" s="5" t="s">
        <v>21</v>
      </c>
      <c r="F310" s="5">
        <v>84.9</v>
      </c>
      <c r="G310" s="5">
        <v>12.2</v>
      </c>
      <c r="H310" s="5">
        <v>3.8</v>
      </c>
      <c r="I310" s="5">
        <v>4.5999999999999996</v>
      </c>
      <c r="J310" s="5">
        <v>6</v>
      </c>
      <c r="K310" s="5">
        <v>3.8</v>
      </c>
      <c r="L310" s="12"/>
    </row>
    <row r="311" spans="1:12" ht="15.75" customHeight="1" x14ac:dyDescent="0.25">
      <c r="A311">
        <f t="shared" si="14"/>
        <v>292</v>
      </c>
      <c r="B311" s="179"/>
      <c r="C311" s="13" t="s">
        <v>411</v>
      </c>
      <c r="D311" s="13">
        <v>709</v>
      </c>
      <c r="E311" s="13" t="s">
        <v>28</v>
      </c>
      <c r="F311" s="13">
        <v>87.2</v>
      </c>
      <c r="G311" s="13">
        <v>7.4</v>
      </c>
      <c r="H311" s="13">
        <v>3</v>
      </c>
      <c r="I311" s="13">
        <v>1.5</v>
      </c>
      <c r="J311" s="13">
        <v>2</v>
      </c>
      <c r="K311" s="13">
        <v>1</v>
      </c>
      <c r="L311" s="12"/>
    </row>
    <row r="312" spans="1:12" ht="15.75" thickBot="1" x14ac:dyDescent="0.3">
      <c r="A312">
        <f t="shared" si="14"/>
        <v>293</v>
      </c>
      <c r="B312" s="180"/>
      <c r="C312" s="17" t="s">
        <v>412</v>
      </c>
      <c r="D312" s="17">
        <v>940</v>
      </c>
      <c r="E312" s="17" t="s">
        <v>21</v>
      </c>
      <c r="F312" s="17">
        <v>89.3</v>
      </c>
      <c r="G312" s="17">
        <v>7.6</v>
      </c>
      <c r="H312" s="17">
        <v>3</v>
      </c>
      <c r="I312" s="17">
        <v>4</v>
      </c>
      <c r="J312" s="17">
        <v>4.4000000000000004</v>
      </c>
      <c r="K312" s="17">
        <v>2.6</v>
      </c>
      <c r="L312" s="107"/>
    </row>
    <row r="313" spans="1:12" ht="15.75" customHeight="1" x14ac:dyDescent="0.25">
      <c r="A313">
        <f t="shared" si="14"/>
        <v>294</v>
      </c>
      <c r="B313" s="178" t="s">
        <v>413</v>
      </c>
      <c r="C313" s="19" t="s">
        <v>414</v>
      </c>
      <c r="D313" s="19">
        <v>577</v>
      </c>
      <c r="E313" s="19" t="s">
        <v>19</v>
      </c>
      <c r="F313" s="132">
        <v>83.6</v>
      </c>
      <c r="G313" s="19">
        <v>3</v>
      </c>
      <c r="H313" s="19">
        <v>1</v>
      </c>
      <c r="I313" s="19">
        <v>1</v>
      </c>
      <c r="J313" s="19">
        <v>4</v>
      </c>
      <c r="K313" s="19">
        <v>1</v>
      </c>
      <c r="L313" s="99"/>
    </row>
    <row r="314" spans="1:12" ht="15.75" customHeight="1" x14ac:dyDescent="0.25">
      <c r="A314">
        <f t="shared" si="14"/>
        <v>295</v>
      </c>
      <c r="B314" s="179"/>
      <c r="C314" s="14" t="s">
        <v>415</v>
      </c>
      <c r="D314" s="14">
        <v>1083</v>
      </c>
      <c r="E314" s="14" t="s">
        <v>19</v>
      </c>
      <c r="F314" s="133">
        <v>90.6</v>
      </c>
      <c r="G314" s="14">
        <v>6</v>
      </c>
      <c r="H314" s="14">
        <v>4</v>
      </c>
      <c r="I314" s="14">
        <v>1</v>
      </c>
      <c r="J314" s="14">
        <v>4</v>
      </c>
      <c r="K314" s="14"/>
      <c r="L314" s="102"/>
    </row>
    <row r="315" spans="1:12" ht="15.75" customHeight="1" x14ac:dyDescent="0.25">
      <c r="A315">
        <f t="shared" si="14"/>
        <v>296</v>
      </c>
      <c r="B315" s="179"/>
      <c r="C315" s="14" t="s">
        <v>416</v>
      </c>
      <c r="D315" s="14">
        <v>493</v>
      </c>
      <c r="E315" s="134" t="s">
        <v>21</v>
      </c>
      <c r="F315" s="133">
        <v>91.4</v>
      </c>
      <c r="G315" s="14">
        <v>5</v>
      </c>
      <c r="H315" s="14">
        <v>1</v>
      </c>
      <c r="I315" s="14">
        <v>2</v>
      </c>
      <c r="J315" s="14">
        <v>3</v>
      </c>
      <c r="K315" s="14"/>
      <c r="L315" s="102"/>
    </row>
    <row r="316" spans="1:12" ht="15.75" customHeight="1" x14ac:dyDescent="0.25">
      <c r="A316">
        <f t="shared" si="14"/>
        <v>297</v>
      </c>
      <c r="B316" s="179"/>
      <c r="C316" s="13" t="s">
        <v>417</v>
      </c>
      <c r="D316" s="13">
        <v>850</v>
      </c>
      <c r="E316" s="135" t="s">
        <v>21</v>
      </c>
      <c r="F316" s="136">
        <v>88.9</v>
      </c>
      <c r="G316" s="13">
        <v>7</v>
      </c>
      <c r="H316" s="13">
        <v>1</v>
      </c>
      <c r="I316" s="13">
        <v>2</v>
      </c>
      <c r="J316" s="13">
        <v>2</v>
      </c>
      <c r="K316" s="13">
        <v>1</v>
      </c>
      <c r="L316" s="102"/>
    </row>
    <row r="317" spans="1:12" ht="15.75" customHeight="1" x14ac:dyDescent="0.25">
      <c r="A317">
        <f t="shared" si="14"/>
        <v>298</v>
      </c>
      <c r="B317" s="179"/>
      <c r="C317" s="5" t="s">
        <v>418</v>
      </c>
      <c r="D317" s="5">
        <v>755</v>
      </c>
      <c r="E317" s="5" t="s">
        <v>28</v>
      </c>
      <c r="F317" s="137">
        <v>91.4</v>
      </c>
      <c r="G317" s="5">
        <v>4</v>
      </c>
      <c r="H317" s="5">
        <v>3</v>
      </c>
      <c r="I317" s="5">
        <v>1</v>
      </c>
      <c r="J317" s="5">
        <v>4</v>
      </c>
      <c r="K317" s="5">
        <v>3</v>
      </c>
      <c r="L317" s="102"/>
    </row>
    <row r="318" spans="1:12" ht="15.75" customHeight="1" x14ac:dyDescent="0.25">
      <c r="A318">
        <f t="shared" si="14"/>
        <v>299</v>
      </c>
      <c r="B318" s="179"/>
      <c r="C318" s="5" t="s">
        <v>419</v>
      </c>
      <c r="D318" s="5">
        <v>385</v>
      </c>
      <c r="E318" s="138" t="s">
        <v>21</v>
      </c>
      <c r="F318" s="137">
        <v>91.2</v>
      </c>
      <c r="G318" s="5">
        <v>3</v>
      </c>
      <c r="H318" s="5">
        <v>1</v>
      </c>
      <c r="I318" s="5"/>
      <c r="J318" s="5">
        <v>2</v>
      </c>
      <c r="K318" s="5">
        <v>1</v>
      </c>
      <c r="L318" s="102"/>
    </row>
    <row r="319" spans="1:12" ht="15.75" customHeight="1" x14ac:dyDescent="0.25">
      <c r="A319">
        <f t="shared" si="14"/>
        <v>300</v>
      </c>
      <c r="B319" s="179"/>
      <c r="C319" s="5" t="s">
        <v>420</v>
      </c>
      <c r="D319" s="5">
        <v>591</v>
      </c>
      <c r="E319" s="5" t="s">
        <v>21</v>
      </c>
      <c r="F319" s="139">
        <v>92.1</v>
      </c>
      <c r="G319" s="5">
        <v>4</v>
      </c>
      <c r="H319" s="5">
        <v>2</v>
      </c>
      <c r="I319" s="5"/>
      <c r="J319" s="5">
        <v>2</v>
      </c>
      <c r="K319" s="5">
        <v>2</v>
      </c>
      <c r="L319" s="102"/>
    </row>
    <row r="320" spans="1:12" ht="15.75" customHeight="1" x14ac:dyDescent="0.25">
      <c r="A320">
        <f t="shared" si="14"/>
        <v>301</v>
      </c>
      <c r="B320" s="179"/>
      <c r="C320" s="5" t="s">
        <v>421</v>
      </c>
      <c r="D320" s="5">
        <v>1378</v>
      </c>
      <c r="E320" s="5" t="s">
        <v>19</v>
      </c>
      <c r="F320" s="137">
        <v>91.3</v>
      </c>
      <c r="G320" s="5">
        <v>12</v>
      </c>
      <c r="H320" s="5">
        <v>6</v>
      </c>
      <c r="I320" s="5">
        <v>4</v>
      </c>
      <c r="J320" s="5">
        <v>6</v>
      </c>
      <c r="K320" s="5">
        <v>3</v>
      </c>
      <c r="L320" s="102"/>
    </row>
    <row r="321" spans="1:12" ht="15.75" customHeight="1" x14ac:dyDescent="0.25">
      <c r="A321">
        <f t="shared" si="14"/>
        <v>302</v>
      </c>
      <c r="B321" s="179"/>
      <c r="C321" s="14" t="s">
        <v>422</v>
      </c>
      <c r="D321" s="14">
        <v>426</v>
      </c>
      <c r="E321" s="134" t="s">
        <v>21</v>
      </c>
      <c r="F321" s="133">
        <v>90.1</v>
      </c>
      <c r="G321" s="14">
        <v>3</v>
      </c>
      <c r="H321" s="14">
        <v>3</v>
      </c>
      <c r="I321" s="14">
        <v>1</v>
      </c>
      <c r="J321" s="14">
        <v>1</v>
      </c>
      <c r="K321" s="14"/>
      <c r="L321" s="102"/>
    </row>
    <row r="322" spans="1:12" ht="24.75" customHeight="1" thickBot="1" x14ac:dyDescent="0.3">
      <c r="B322" s="180"/>
      <c r="C322" s="16" t="s">
        <v>33</v>
      </c>
      <c r="D322" s="17">
        <f>SUM(D314+D315+D321)</f>
        <v>2002</v>
      </c>
      <c r="E322" s="17"/>
      <c r="F322" s="17"/>
      <c r="G322" s="17"/>
      <c r="H322" s="17"/>
      <c r="I322" s="17"/>
      <c r="J322" s="17"/>
      <c r="K322" s="17"/>
      <c r="L322" s="107"/>
    </row>
    <row r="323" spans="1:12" x14ac:dyDescent="0.25">
      <c r="A323">
        <v>303</v>
      </c>
      <c r="B323" s="181" t="s">
        <v>423</v>
      </c>
      <c r="C323" s="140" t="s">
        <v>424</v>
      </c>
      <c r="D323" s="141">
        <v>107</v>
      </c>
      <c r="E323" s="35" t="s">
        <v>19</v>
      </c>
      <c r="F323" s="141">
        <v>94.7</v>
      </c>
      <c r="G323" s="141">
        <v>1</v>
      </c>
      <c r="H323" s="141">
        <v>1</v>
      </c>
      <c r="I323" s="35">
        <v>1</v>
      </c>
      <c r="J323" s="35">
        <v>1</v>
      </c>
      <c r="K323" s="35"/>
      <c r="L323" s="11"/>
    </row>
    <row r="324" spans="1:12" ht="16.5" customHeight="1" x14ac:dyDescent="0.25">
      <c r="A324">
        <f>SUM(A323+1)</f>
        <v>304</v>
      </c>
      <c r="B324" s="182"/>
      <c r="C324" s="142" t="s">
        <v>425</v>
      </c>
      <c r="D324" s="143">
        <v>1011</v>
      </c>
      <c r="E324" s="5" t="s">
        <v>19</v>
      </c>
      <c r="F324" s="143">
        <v>93.8</v>
      </c>
      <c r="G324" s="143">
        <v>10</v>
      </c>
      <c r="H324" s="143">
        <v>5</v>
      </c>
      <c r="I324" s="5">
        <v>3</v>
      </c>
      <c r="J324" s="5">
        <v>5</v>
      </c>
      <c r="K324" s="5">
        <v>2</v>
      </c>
      <c r="L324" s="12"/>
    </row>
    <row r="325" spans="1:12" ht="16.5" customHeight="1" x14ac:dyDescent="0.25">
      <c r="A325">
        <f t="shared" ref="A325:A329" si="15">SUM(A324+1)</f>
        <v>305</v>
      </c>
      <c r="B325" s="182"/>
      <c r="C325" s="142" t="s">
        <v>426</v>
      </c>
      <c r="D325" s="143">
        <v>30</v>
      </c>
      <c r="E325" s="143" t="s">
        <v>21</v>
      </c>
      <c r="F325" s="143">
        <v>93.1</v>
      </c>
      <c r="G325" s="143">
        <v>1</v>
      </c>
      <c r="H325" s="143"/>
      <c r="I325" s="5">
        <v>1</v>
      </c>
      <c r="J325" s="5">
        <v>1</v>
      </c>
      <c r="K325" s="5">
        <v>1</v>
      </c>
      <c r="L325" s="12"/>
    </row>
    <row r="326" spans="1:12" ht="16.5" customHeight="1" x14ac:dyDescent="0.25">
      <c r="A326">
        <f t="shared" si="15"/>
        <v>306</v>
      </c>
      <c r="B326" s="182"/>
      <c r="C326" s="144" t="s">
        <v>427</v>
      </c>
      <c r="D326" s="145">
        <v>153</v>
      </c>
      <c r="E326" s="145" t="s">
        <v>21</v>
      </c>
      <c r="F326" s="145">
        <v>92.5</v>
      </c>
      <c r="G326" s="145">
        <v>3</v>
      </c>
      <c r="H326" s="145">
        <v>1</v>
      </c>
      <c r="I326" s="14">
        <v>2</v>
      </c>
      <c r="J326" s="14">
        <v>1</v>
      </c>
      <c r="K326" s="14"/>
      <c r="L326" s="12"/>
    </row>
    <row r="327" spans="1:12" ht="16.5" customHeight="1" x14ac:dyDescent="0.25">
      <c r="A327">
        <f t="shared" si="15"/>
        <v>307</v>
      </c>
      <c r="B327" s="182"/>
      <c r="C327" s="142" t="s">
        <v>428</v>
      </c>
      <c r="D327" s="143">
        <v>47</v>
      </c>
      <c r="E327" s="5" t="s">
        <v>19</v>
      </c>
      <c r="F327" s="143">
        <v>95.8</v>
      </c>
      <c r="G327" s="143">
        <v>1</v>
      </c>
      <c r="H327" s="143"/>
      <c r="I327" s="5">
        <v>1</v>
      </c>
      <c r="J327" s="5">
        <v>1</v>
      </c>
      <c r="K327" s="5">
        <v>1</v>
      </c>
      <c r="L327" s="12"/>
    </row>
    <row r="328" spans="1:12" ht="16.5" customHeight="1" x14ac:dyDescent="0.25">
      <c r="A328">
        <f t="shared" si="15"/>
        <v>308</v>
      </c>
      <c r="B328" s="182"/>
      <c r="C328" s="144" t="s">
        <v>429</v>
      </c>
      <c r="D328" s="145">
        <v>94</v>
      </c>
      <c r="E328" s="14" t="s">
        <v>19</v>
      </c>
      <c r="F328" s="145">
        <v>94.1</v>
      </c>
      <c r="G328" s="145">
        <v>1</v>
      </c>
      <c r="H328" s="145">
        <v>2</v>
      </c>
      <c r="I328" s="14">
        <v>1</v>
      </c>
      <c r="J328" s="14">
        <v>2</v>
      </c>
      <c r="K328" s="14"/>
      <c r="L328" s="12"/>
    </row>
    <row r="329" spans="1:12" ht="16.5" customHeight="1" x14ac:dyDescent="0.25">
      <c r="A329">
        <f t="shared" si="15"/>
        <v>309</v>
      </c>
      <c r="B329" s="182"/>
      <c r="C329" s="144" t="s">
        <v>430</v>
      </c>
      <c r="D329" s="14">
        <v>50</v>
      </c>
      <c r="E329" s="14" t="s">
        <v>19</v>
      </c>
      <c r="F329" s="14">
        <v>95.1</v>
      </c>
      <c r="G329" s="14">
        <v>2</v>
      </c>
      <c r="H329" s="14"/>
      <c r="I329" s="14">
        <v>1</v>
      </c>
      <c r="J329" s="14">
        <v>1</v>
      </c>
      <c r="K329" s="14"/>
      <c r="L329" s="12"/>
    </row>
    <row r="330" spans="1:12" ht="25.5" thickBot="1" x14ac:dyDescent="0.3">
      <c r="B330" s="183"/>
      <c r="C330" s="146" t="s">
        <v>33</v>
      </c>
      <c r="D330" s="9">
        <f>SUM(D323+D326+D328+D329)</f>
        <v>404</v>
      </c>
      <c r="E330" s="9"/>
      <c r="F330" s="9"/>
      <c r="G330" s="9"/>
      <c r="H330" s="9"/>
      <c r="I330" s="9"/>
      <c r="J330" s="9"/>
      <c r="K330" s="9"/>
      <c r="L330" s="147"/>
    </row>
    <row r="331" spans="1:12" x14ac:dyDescent="0.25">
      <c r="A331">
        <v>310</v>
      </c>
      <c r="B331" s="184" t="s">
        <v>431</v>
      </c>
      <c r="C331" s="148" t="s">
        <v>432</v>
      </c>
      <c r="D331" s="19">
        <v>602</v>
      </c>
      <c r="E331" s="19" t="s">
        <v>30</v>
      </c>
      <c r="F331" s="19">
        <v>78.599999999999994</v>
      </c>
      <c r="G331" s="149">
        <v>7</v>
      </c>
      <c r="H331" s="149">
        <v>1</v>
      </c>
      <c r="I331" s="149">
        <v>0</v>
      </c>
      <c r="J331" s="149">
        <v>1</v>
      </c>
      <c r="K331" s="149">
        <v>1</v>
      </c>
      <c r="L331" s="11"/>
    </row>
    <row r="332" spans="1:12" ht="15.75" customHeight="1" x14ac:dyDescent="0.25">
      <c r="A332">
        <f>SUM(A331+1)</f>
        <v>311</v>
      </c>
      <c r="B332" s="173"/>
      <c r="C332" s="150" t="s">
        <v>433</v>
      </c>
      <c r="D332" s="5">
        <v>1211</v>
      </c>
      <c r="E332" s="71" t="s">
        <v>21</v>
      </c>
      <c r="F332" s="5">
        <v>85</v>
      </c>
      <c r="G332" s="151">
        <v>8</v>
      </c>
      <c r="H332" s="151">
        <v>4</v>
      </c>
      <c r="I332" s="151">
        <v>1</v>
      </c>
      <c r="J332" s="151">
        <v>5</v>
      </c>
      <c r="K332" s="151">
        <v>3</v>
      </c>
      <c r="L332" s="12"/>
    </row>
    <row r="333" spans="1:12" ht="15.75" customHeight="1" x14ac:dyDescent="0.25">
      <c r="A333">
        <f t="shared" ref="A333:A338" si="16">SUM(A332+1)</f>
        <v>312</v>
      </c>
      <c r="B333" s="173"/>
      <c r="C333" s="152" t="s">
        <v>434</v>
      </c>
      <c r="D333" s="14">
        <v>391</v>
      </c>
      <c r="E333" s="91" t="s">
        <v>28</v>
      </c>
      <c r="F333" s="14">
        <v>88.5</v>
      </c>
      <c r="G333" s="153">
        <v>4</v>
      </c>
      <c r="H333" s="153">
        <v>1</v>
      </c>
      <c r="I333" s="153">
        <v>0</v>
      </c>
      <c r="J333" s="153">
        <v>3</v>
      </c>
      <c r="K333" s="153">
        <v>0</v>
      </c>
      <c r="L333" s="12"/>
    </row>
    <row r="334" spans="1:12" ht="15.75" customHeight="1" x14ac:dyDescent="0.25">
      <c r="A334">
        <f t="shared" si="16"/>
        <v>313</v>
      </c>
      <c r="B334" s="173"/>
      <c r="C334" s="150" t="s">
        <v>435</v>
      </c>
      <c r="D334" s="5">
        <v>542</v>
      </c>
      <c r="E334" s="71" t="s">
        <v>28</v>
      </c>
      <c r="F334" s="5">
        <v>84</v>
      </c>
      <c r="G334" s="151">
        <v>4</v>
      </c>
      <c r="H334" s="151">
        <v>0</v>
      </c>
      <c r="I334" s="151">
        <v>0</v>
      </c>
      <c r="J334" s="151">
        <v>4</v>
      </c>
      <c r="K334" s="151">
        <v>3</v>
      </c>
      <c r="L334" s="12"/>
    </row>
    <row r="335" spans="1:12" ht="15.75" customHeight="1" x14ac:dyDescent="0.25">
      <c r="A335">
        <f t="shared" si="16"/>
        <v>314</v>
      </c>
      <c r="B335" s="173"/>
      <c r="C335" s="154" t="s">
        <v>436</v>
      </c>
      <c r="D335" s="13">
        <v>821</v>
      </c>
      <c r="E335" s="95" t="s">
        <v>21</v>
      </c>
      <c r="F335" s="13">
        <v>86.4</v>
      </c>
      <c r="G335" s="155">
        <v>8</v>
      </c>
      <c r="H335" s="155">
        <v>4</v>
      </c>
      <c r="I335" s="155">
        <v>1</v>
      </c>
      <c r="J335" s="155">
        <v>2</v>
      </c>
      <c r="K335" s="155">
        <v>1</v>
      </c>
      <c r="L335" s="12"/>
    </row>
    <row r="336" spans="1:12" ht="15.75" customHeight="1" x14ac:dyDescent="0.25">
      <c r="A336">
        <f t="shared" si="16"/>
        <v>315</v>
      </c>
      <c r="B336" s="173"/>
      <c r="C336" s="150" t="s">
        <v>437</v>
      </c>
      <c r="D336" s="5">
        <v>1122</v>
      </c>
      <c r="E336" s="71" t="s">
        <v>21</v>
      </c>
      <c r="F336" s="5">
        <v>86.6</v>
      </c>
      <c r="G336" s="151">
        <v>8</v>
      </c>
      <c r="H336" s="151">
        <v>5</v>
      </c>
      <c r="I336" s="151">
        <v>1</v>
      </c>
      <c r="J336" s="151">
        <v>3</v>
      </c>
      <c r="K336" s="151">
        <v>2</v>
      </c>
      <c r="L336" s="12"/>
    </row>
    <row r="337" spans="1:12" ht="15.75" customHeight="1" x14ac:dyDescent="0.25">
      <c r="A337">
        <f t="shared" si="16"/>
        <v>316</v>
      </c>
      <c r="B337" s="173"/>
      <c r="C337" s="150" t="s">
        <v>438</v>
      </c>
      <c r="D337" s="5">
        <v>1186</v>
      </c>
      <c r="E337" s="71" t="s">
        <v>21</v>
      </c>
      <c r="F337" s="5">
        <v>87.6</v>
      </c>
      <c r="G337" s="151">
        <v>10</v>
      </c>
      <c r="H337" s="151">
        <v>6</v>
      </c>
      <c r="I337" s="151">
        <v>1</v>
      </c>
      <c r="J337" s="151">
        <v>5</v>
      </c>
      <c r="K337" s="151">
        <v>3</v>
      </c>
      <c r="L337" s="12"/>
    </row>
    <row r="338" spans="1:12" ht="15.75" customHeight="1" x14ac:dyDescent="0.25">
      <c r="A338">
        <f t="shared" si="16"/>
        <v>317</v>
      </c>
      <c r="B338" s="173"/>
      <c r="C338" s="152" t="s">
        <v>439</v>
      </c>
      <c r="D338" s="14">
        <v>681</v>
      </c>
      <c r="E338" s="91" t="s">
        <v>28</v>
      </c>
      <c r="F338" s="14">
        <v>85</v>
      </c>
      <c r="G338" s="153">
        <v>4</v>
      </c>
      <c r="H338" s="153">
        <v>2</v>
      </c>
      <c r="I338" s="153">
        <v>1</v>
      </c>
      <c r="J338" s="153">
        <v>2</v>
      </c>
      <c r="K338" s="153">
        <v>0</v>
      </c>
      <c r="L338" s="12"/>
    </row>
    <row r="339" spans="1:12" ht="30.75" customHeight="1" thickBot="1" x14ac:dyDescent="0.3">
      <c r="B339" s="174"/>
      <c r="C339" s="16" t="s">
        <v>33</v>
      </c>
      <c r="D339" s="17">
        <f>SUM(D333+D338)</f>
        <v>1072</v>
      </c>
      <c r="E339" s="17"/>
      <c r="F339" s="17"/>
      <c r="G339" s="17"/>
      <c r="H339" s="17"/>
      <c r="I339" s="17"/>
      <c r="J339" s="17"/>
      <c r="K339" s="17"/>
      <c r="L339" s="18"/>
    </row>
    <row r="340" spans="1:12" x14ac:dyDescent="0.25">
      <c r="A340">
        <v>318</v>
      </c>
      <c r="B340" s="179" t="s">
        <v>440</v>
      </c>
      <c r="C340" s="71" t="s">
        <v>441</v>
      </c>
      <c r="D340" s="71">
        <v>660</v>
      </c>
      <c r="E340" s="71" t="s">
        <v>21</v>
      </c>
      <c r="F340" s="71">
        <v>90.5</v>
      </c>
      <c r="G340" s="71">
        <v>9</v>
      </c>
      <c r="H340" s="71" t="s">
        <v>442</v>
      </c>
      <c r="I340" s="71" t="s">
        <v>442</v>
      </c>
      <c r="J340" s="71" t="s">
        <v>443</v>
      </c>
      <c r="K340" s="71" t="s">
        <v>442</v>
      </c>
      <c r="L340" s="74"/>
    </row>
    <row r="341" spans="1:12" ht="15.75" customHeight="1" x14ac:dyDescent="0.25">
      <c r="A341">
        <f>SUM(A340+1)</f>
        <v>319</v>
      </c>
      <c r="B341" s="179"/>
      <c r="C341" s="5" t="s">
        <v>444</v>
      </c>
      <c r="D341" s="5">
        <v>1347</v>
      </c>
      <c r="E341" s="5" t="s">
        <v>21</v>
      </c>
      <c r="F341" s="5">
        <v>88.4</v>
      </c>
      <c r="G341" s="5">
        <v>17</v>
      </c>
      <c r="H341" s="5">
        <v>5</v>
      </c>
      <c r="I341" s="5">
        <v>8</v>
      </c>
      <c r="J341" s="5">
        <v>9</v>
      </c>
      <c r="K341" s="5" t="s">
        <v>442</v>
      </c>
      <c r="L341" s="12"/>
    </row>
    <row r="342" spans="1:12" ht="15.75" customHeight="1" x14ac:dyDescent="0.25">
      <c r="A342">
        <f t="shared" ref="A342:A363" si="17">SUM(A341+1)</f>
        <v>320</v>
      </c>
      <c r="B342" s="179"/>
      <c r="C342" s="5" t="s">
        <v>445</v>
      </c>
      <c r="D342" s="5">
        <v>1269</v>
      </c>
      <c r="E342" s="5" t="s">
        <v>28</v>
      </c>
      <c r="F342" s="5">
        <v>87.4</v>
      </c>
      <c r="G342" s="5">
        <v>14</v>
      </c>
      <c r="H342" s="5">
        <v>6</v>
      </c>
      <c r="I342" s="5" t="s">
        <v>442</v>
      </c>
      <c r="J342" s="5">
        <v>6</v>
      </c>
      <c r="K342" s="5">
        <v>7</v>
      </c>
      <c r="L342" s="12"/>
    </row>
    <row r="343" spans="1:12" ht="15.75" customHeight="1" x14ac:dyDescent="0.25">
      <c r="A343">
        <f t="shared" si="17"/>
        <v>321</v>
      </c>
      <c r="B343" s="179"/>
      <c r="C343" s="5" t="s">
        <v>446</v>
      </c>
      <c r="D343" s="5">
        <v>1091</v>
      </c>
      <c r="E343" s="5" t="s">
        <v>21</v>
      </c>
      <c r="F343" s="5">
        <v>99.7</v>
      </c>
      <c r="G343" s="5">
        <v>9</v>
      </c>
      <c r="H343" s="5">
        <v>5</v>
      </c>
      <c r="I343" s="5" t="s">
        <v>442</v>
      </c>
      <c r="J343" s="5">
        <v>5</v>
      </c>
      <c r="K343" s="5" t="s">
        <v>442</v>
      </c>
      <c r="L343" s="12"/>
    </row>
    <row r="344" spans="1:12" ht="15.75" customHeight="1" x14ac:dyDescent="0.25">
      <c r="A344">
        <f t="shared" si="17"/>
        <v>322</v>
      </c>
      <c r="B344" s="179"/>
      <c r="C344" s="5" t="s">
        <v>447</v>
      </c>
      <c r="D344" s="5">
        <v>1006</v>
      </c>
      <c r="E344" s="5" t="s">
        <v>28</v>
      </c>
      <c r="F344" s="5">
        <v>85.8</v>
      </c>
      <c r="G344" s="5">
        <v>11</v>
      </c>
      <c r="H344" s="5">
        <v>5</v>
      </c>
      <c r="I344" s="5" t="s">
        <v>442</v>
      </c>
      <c r="J344" s="5">
        <v>5</v>
      </c>
      <c r="K344" s="5" t="s">
        <v>442</v>
      </c>
      <c r="L344" s="12"/>
    </row>
    <row r="345" spans="1:12" ht="15.75" customHeight="1" x14ac:dyDescent="0.25">
      <c r="A345">
        <f t="shared" si="17"/>
        <v>323</v>
      </c>
      <c r="B345" s="179"/>
      <c r="C345" s="5" t="s">
        <v>448</v>
      </c>
      <c r="D345" s="5">
        <v>1768</v>
      </c>
      <c r="E345" s="5" t="s">
        <v>21</v>
      </c>
      <c r="F345" s="5">
        <v>90.3</v>
      </c>
      <c r="G345" s="5">
        <v>21</v>
      </c>
      <c r="H345" s="5">
        <v>8</v>
      </c>
      <c r="I345" s="5" t="s">
        <v>442</v>
      </c>
      <c r="J345" s="5">
        <v>12</v>
      </c>
      <c r="K345" s="5">
        <v>8</v>
      </c>
      <c r="L345" s="12"/>
    </row>
    <row r="346" spans="1:12" ht="15.75" customHeight="1" x14ac:dyDescent="0.25">
      <c r="A346">
        <f t="shared" si="17"/>
        <v>324</v>
      </c>
      <c r="B346" s="179"/>
      <c r="C346" s="5" t="s">
        <v>449</v>
      </c>
      <c r="D346" s="5">
        <v>1327</v>
      </c>
      <c r="E346" s="5" t="s">
        <v>21</v>
      </c>
      <c r="F346" s="5">
        <v>86</v>
      </c>
      <c r="G346" s="5">
        <v>15</v>
      </c>
      <c r="H346" s="5" t="s">
        <v>442</v>
      </c>
      <c r="I346" s="5" t="s">
        <v>442</v>
      </c>
      <c r="J346" s="5">
        <v>9</v>
      </c>
      <c r="K346" s="5">
        <v>8</v>
      </c>
      <c r="L346" s="12"/>
    </row>
    <row r="347" spans="1:12" ht="15.75" customHeight="1" x14ac:dyDescent="0.25">
      <c r="A347">
        <f t="shared" si="17"/>
        <v>325</v>
      </c>
      <c r="B347" s="179"/>
      <c r="C347" s="5" t="s">
        <v>450</v>
      </c>
      <c r="D347" s="5">
        <v>1432</v>
      </c>
      <c r="E347" s="5" t="s">
        <v>21</v>
      </c>
      <c r="F347" s="5">
        <v>87</v>
      </c>
      <c r="G347" s="5">
        <v>19</v>
      </c>
      <c r="H347" s="5">
        <v>8</v>
      </c>
      <c r="I347" s="5">
        <v>5</v>
      </c>
      <c r="J347" s="5">
        <v>8</v>
      </c>
      <c r="K347" s="5" t="s">
        <v>442</v>
      </c>
      <c r="L347" s="12"/>
    </row>
    <row r="348" spans="1:12" ht="15.75" customHeight="1" x14ac:dyDescent="0.25">
      <c r="A348">
        <f t="shared" si="17"/>
        <v>326</v>
      </c>
      <c r="B348" s="179"/>
      <c r="C348" s="5" t="s">
        <v>451</v>
      </c>
      <c r="D348" s="5">
        <v>1186</v>
      </c>
      <c r="E348" s="5" t="s">
        <v>21</v>
      </c>
      <c r="F348" s="5">
        <v>88.6</v>
      </c>
      <c r="G348" s="5">
        <v>12</v>
      </c>
      <c r="H348" s="5" t="s">
        <v>442</v>
      </c>
      <c r="I348" s="5" t="s">
        <v>442</v>
      </c>
      <c r="J348" s="5">
        <v>5</v>
      </c>
      <c r="K348" s="5" t="s">
        <v>442</v>
      </c>
      <c r="L348" s="12"/>
    </row>
    <row r="349" spans="1:12" ht="15.75" customHeight="1" x14ac:dyDescent="0.25">
      <c r="A349">
        <f t="shared" si="17"/>
        <v>327</v>
      </c>
      <c r="B349" s="179"/>
      <c r="C349" s="5" t="s">
        <v>452</v>
      </c>
      <c r="D349" s="5">
        <v>1225</v>
      </c>
      <c r="E349" s="5" t="s">
        <v>28</v>
      </c>
      <c r="F349" s="5">
        <v>85.8</v>
      </c>
      <c r="G349" s="5">
        <v>22</v>
      </c>
      <c r="H349" s="5">
        <v>5</v>
      </c>
      <c r="I349" s="5" t="s">
        <v>442</v>
      </c>
      <c r="J349" s="5">
        <v>7</v>
      </c>
      <c r="K349" s="5">
        <v>6</v>
      </c>
      <c r="L349" s="12"/>
    </row>
    <row r="350" spans="1:12" ht="15.75" customHeight="1" x14ac:dyDescent="0.25">
      <c r="A350">
        <f t="shared" si="17"/>
        <v>328</v>
      </c>
      <c r="B350" s="179"/>
      <c r="C350" s="5" t="s">
        <v>453</v>
      </c>
      <c r="D350" s="5">
        <v>580</v>
      </c>
      <c r="E350" s="5" t="s">
        <v>28</v>
      </c>
      <c r="F350" s="5">
        <v>88.4</v>
      </c>
      <c r="G350" s="5">
        <v>11</v>
      </c>
      <c r="H350" s="5" t="s">
        <v>442</v>
      </c>
      <c r="I350" s="5" t="s">
        <v>442</v>
      </c>
      <c r="J350" s="5">
        <v>5</v>
      </c>
      <c r="K350" s="5" t="s">
        <v>442</v>
      </c>
      <c r="L350" s="12"/>
    </row>
    <row r="351" spans="1:12" ht="15.75" customHeight="1" x14ac:dyDescent="0.25">
      <c r="A351">
        <f t="shared" si="17"/>
        <v>329</v>
      </c>
      <c r="B351" s="179"/>
      <c r="C351" s="5" t="s">
        <v>454</v>
      </c>
      <c r="D351" s="5">
        <v>1643</v>
      </c>
      <c r="E351" s="5" t="s">
        <v>21</v>
      </c>
      <c r="F351" s="5">
        <v>90.5</v>
      </c>
      <c r="G351" s="5">
        <v>20</v>
      </c>
      <c r="H351" s="5">
        <v>7</v>
      </c>
      <c r="I351" s="5">
        <v>7</v>
      </c>
      <c r="J351" s="5">
        <v>10</v>
      </c>
      <c r="K351" s="5">
        <v>6</v>
      </c>
      <c r="L351" s="12"/>
    </row>
    <row r="352" spans="1:12" ht="15.75" customHeight="1" x14ac:dyDescent="0.25">
      <c r="A352">
        <f t="shared" si="17"/>
        <v>330</v>
      </c>
      <c r="B352" s="179"/>
      <c r="C352" s="5" t="s">
        <v>455</v>
      </c>
      <c r="D352" s="5">
        <v>1067</v>
      </c>
      <c r="E352" s="5" t="s">
        <v>28</v>
      </c>
      <c r="F352" s="5">
        <v>86.3</v>
      </c>
      <c r="G352" s="5">
        <v>11</v>
      </c>
      <c r="H352" s="5">
        <v>5</v>
      </c>
      <c r="I352" s="5" t="s">
        <v>442</v>
      </c>
      <c r="J352" s="5">
        <v>7</v>
      </c>
      <c r="K352" s="5" t="s">
        <v>442</v>
      </c>
      <c r="L352" s="12"/>
    </row>
    <row r="353" spans="1:13" ht="15.75" customHeight="1" x14ac:dyDescent="0.25">
      <c r="A353">
        <f t="shared" si="17"/>
        <v>331</v>
      </c>
      <c r="B353" s="179"/>
      <c r="C353" s="5" t="s">
        <v>456</v>
      </c>
      <c r="D353" s="5">
        <v>1248</v>
      </c>
      <c r="E353" s="5" t="s">
        <v>21</v>
      </c>
      <c r="F353" s="5">
        <v>88.1</v>
      </c>
      <c r="G353" s="5">
        <v>11</v>
      </c>
      <c r="H353" s="5">
        <v>5</v>
      </c>
      <c r="I353" s="5">
        <v>5</v>
      </c>
      <c r="J353" s="5">
        <v>9</v>
      </c>
      <c r="K353" s="5">
        <v>5</v>
      </c>
      <c r="L353" s="12"/>
    </row>
    <row r="354" spans="1:13" ht="15.75" customHeight="1" x14ac:dyDescent="0.25">
      <c r="A354">
        <f t="shared" si="17"/>
        <v>332</v>
      </c>
      <c r="B354" s="179"/>
      <c r="C354" s="5" t="s">
        <v>457</v>
      </c>
      <c r="D354" s="5">
        <v>1003</v>
      </c>
      <c r="E354" s="5" t="s">
        <v>19</v>
      </c>
      <c r="F354" s="5">
        <v>90.9</v>
      </c>
      <c r="G354" s="5">
        <v>13</v>
      </c>
      <c r="H354" s="5" t="s">
        <v>442</v>
      </c>
      <c r="I354" s="5" t="s">
        <v>442</v>
      </c>
      <c r="J354" s="5">
        <v>10</v>
      </c>
      <c r="K354" s="5" t="s">
        <v>442</v>
      </c>
      <c r="L354" s="12"/>
    </row>
    <row r="355" spans="1:13" ht="15.75" customHeight="1" x14ac:dyDescent="0.25">
      <c r="A355">
        <f t="shared" si="17"/>
        <v>333</v>
      </c>
      <c r="B355" s="179"/>
      <c r="C355" s="5" t="s">
        <v>458</v>
      </c>
      <c r="D355" s="5">
        <v>1186</v>
      </c>
      <c r="E355" s="5" t="s">
        <v>21</v>
      </c>
      <c r="F355" s="5">
        <v>87.1</v>
      </c>
      <c r="G355" s="5">
        <v>12</v>
      </c>
      <c r="H355" s="5">
        <v>6</v>
      </c>
      <c r="I355" s="5" t="s">
        <v>442</v>
      </c>
      <c r="J355" s="5">
        <v>8</v>
      </c>
      <c r="K355" s="5">
        <v>7</v>
      </c>
      <c r="L355" s="12"/>
    </row>
    <row r="356" spans="1:13" ht="15" customHeight="1" thickBot="1" x14ac:dyDescent="0.3">
      <c r="A356">
        <f t="shared" si="17"/>
        <v>334</v>
      </c>
      <c r="B356" s="180"/>
      <c r="C356" s="17" t="s">
        <v>459</v>
      </c>
      <c r="D356" s="17">
        <v>1330</v>
      </c>
      <c r="E356" s="17" t="s">
        <v>19</v>
      </c>
      <c r="F356" s="17">
        <v>89.7</v>
      </c>
      <c r="G356" s="17">
        <v>13</v>
      </c>
      <c r="H356" s="17">
        <v>6</v>
      </c>
      <c r="I356" s="17">
        <v>8</v>
      </c>
      <c r="J356" s="17">
        <v>10</v>
      </c>
      <c r="K356" s="17">
        <v>7</v>
      </c>
      <c r="L356" s="18"/>
      <c r="M356" s="156"/>
    </row>
    <row r="357" spans="1:13" ht="15" customHeight="1" x14ac:dyDescent="0.25">
      <c r="A357">
        <f t="shared" si="17"/>
        <v>335</v>
      </c>
      <c r="B357" s="178" t="s">
        <v>460</v>
      </c>
      <c r="C357" s="157" t="s">
        <v>461</v>
      </c>
      <c r="D357" s="35">
        <v>894</v>
      </c>
      <c r="E357" s="35" t="s">
        <v>19</v>
      </c>
      <c r="F357" s="35">
        <v>92.4</v>
      </c>
      <c r="G357" s="35">
        <v>8</v>
      </c>
      <c r="H357" s="35">
        <v>4</v>
      </c>
      <c r="I357" s="35">
        <v>4</v>
      </c>
      <c r="J357" s="35">
        <v>5</v>
      </c>
      <c r="K357" s="35">
        <v>0</v>
      </c>
      <c r="L357" s="99"/>
      <c r="M357" s="156"/>
    </row>
    <row r="358" spans="1:13" ht="15" customHeight="1" x14ac:dyDescent="0.25">
      <c r="A358">
        <f t="shared" si="17"/>
        <v>336</v>
      </c>
      <c r="B358" s="179"/>
      <c r="C358" s="158" t="s">
        <v>462</v>
      </c>
      <c r="D358" s="13">
        <v>503</v>
      </c>
      <c r="E358" s="13" t="s">
        <v>28</v>
      </c>
      <c r="F358" s="13">
        <v>87.5</v>
      </c>
      <c r="G358" s="13">
        <v>4</v>
      </c>
      <c r="H358" s="13">
        <v>2</v>
      </c>
      <c r="I358" s="13">
        <v>1</v>
      </c>
      <c r="J358" s="13">
        <v>3</v>
      </c>
      <c r="K358" s="13">
        <v>1</v>
      </c>
      <c r="L358" s="102"/>
      <c r="M358" s="156"/>
    </row>
    <row r="359" spans="1:13" ht="15" customHeight="1" x14ac:dyDescent="0.25">
      <c r="A359">
        <f t="shared" si="17"/>
        <v>337</v>
      </c>
      <c r="B359" s="179"/>
      <c r="C359" s="159" t="s">
        <v>463</v>
      </c>
      <c r="D359" s="5">
        <v>982</v>
      </c>
      <c r="E359" s="5" t="s">
        <v>19</v>
      </c>
      <c r="F359" s="5">
        <v>93.3</v>
      </c>
      <c r="G359" s="5">
        <v>8</v>
      </c>
      <c r="H359" s="5">
        <v>4</v>
      </c>
      <c r="I359" s="5">
        <v>3</v>
      </c>
      <c r="J359" s="5">
        <v>5</v>
      </c>
      <c r="K359" s="5">
        <v>3</v>
      </c>
      <c r="L359" s="102"/>
      <c r="M359" s="156"/>
    </row>
    <row r="360" spans="1:13" ht="15" customHeight="1" x14ac:dyDescent="0.25">
      <c r="A360">
        <f t="shared" si="17"/>
        <v>338</v>
      </c>
      <c r="B360" s="179"/>
      <c r="C360" s="159" t="s">
        <v>464</v>
      </c>
      <c r="D360" s="5">
        <v>649</v>
      </c>
      <c r="E360" s="5" t="s">
        <v>19</v>
      </c>
      <c r="F360" s="5">
        <v>92.1</v>
      </c>
      <c r="G360" s="5">
        <v>6</v>
      </c>
      <c r="H360" s="5">
        <v>3</v>
      </c>
      <c r="I360" s="5">
        <v>2</v>
      </c>
      <c r="J360" s="5">
        <v>5</v>
      </c>
      <c r="K360" s="5">
        <v>3</v>
      </c>
      <c r="L360" s="102"/>
      <c r="M360" s="156"/>
    </row>
    <row r="361" spans="1:13" ht="15" customHeight="1" x14ac:dyDescent="0.25">
      <c r="A361">
        <f t="shared" si="17"/>
        <v>339</v>
      </c>
      <c r="B361" s="179"/>
      <c r="C361" s="159" t="s">
        <v>465</v>
      </c>
      <c r="D361" s="5">
        <v>1018</v>
      </c>
      <c r="E361" s="5" t="s">
        <v>21</v>
      </c>
      <c r="F361" s="5">
        <v>91.5</v>
      </c>
      <c r="G361" s="5">
        <v>11</v>
      </c>
      <c r="H361" s="5">
        <v>4</v>
      </c>
      <c r="I361" s="5">
        <v>4</v>
      </c>
      <c r="J361" s="5">
        <v>6</v>
      </c>
      <c r="K361" s="5">
        <v>5</v>
      </c>
      <c r="L361" s="102"/>
      <c r="M361" s="156"/>
    </row>
    <row r="362" spans="1:13" ht="15" customHeight="1" x14ac:dyDescent="0.25">
      <c r="A362">
        <f t="shared" si="17"/>
        <v>340</v>
      </c>
      <c r="B362" s="179"/>
      <c r="C362" s="159" t="s">
        <v>466</v>
      </c>
      <c r="D362" s="5">
        <v>1060</v>
      </c>
      <c r="E362" s="5" t="s">
        <v>21</v>
      </c>
      <c r="F362" s="5">
        <v>91.3</v>
      </c>
      <c r="G362" s="5">
        <v>9</v>
      </c>
      <c r="H362" s="5">
        <v>3</v>
      </c>
      <c r="I362" s="5">
        <v>3</v>
      </c>
      <c r="J362" s="5">
        <v>6</v>
      </c>
      <c r="K362" s="5">
        <v>2</v>
      </c>
      <c r="L362" s="102"/>
    </row>
    <row r="363" spans="1:13" ht="15" customHeight="1" x14ac:dyDescent="0.25">
      <c r="A363">
        <f t="shared" si="17"/>
        <v>341</v>
      </c>
      <c r="B363" s="179"/>
      <c r="C363" s="159" t="s">
        <v>467</v>
      </c>
      <c r="D363" s="5">
        <v>1167</v>
      </c>
      <c r="E363" s="5" t="s">
        <v>19</v>
      </c>
      <c r="F363" s="5">
        <v>89.8</v>
      </c>
      <c r="G363" s="5">
        <v>10</v>
      </c>
      <c r="H363" s="5">
        <v>3</v>
      </c>
      <c r="I363" s="5">
        <v>4</v>
      </c>
      <c r="J363" s="5">
        <v>4</v>
      </c>
      <c r="K363" s="5">
        <v>2</v>
      </c>
      <c r="L363" s="102"/>
      <c r="M363" s="160"/>
    </row>
    <row r="364" spans="1:13" ht="25.5" thickBot="1" x14ac:dyDescent="0.3">
      <c r="B364" s="179"/>
      <c r="C364" s="146" t="s">
        <v>33</v>
      </c>
      <c r="D364" s="9">
        <f>D357</f>
        <v>894</v>
      </c>
      <c r="E364" s="9"/>
      <c r="G364" s="9"/>
      <c r="H364" s="9"/>
      <c r="I364" s="9"/>
      <c r="J364" s="9"/>
      <c r="K364" s="9"/>
      <c r="L364" s="107"/>
      <c r="M364" s="160"/>
    </row>
    <row r="365" spans="1:13" x14ac:dyDescent="0.25">
      <c r="A365">
        <v>342</v>
      </c>
      <c r="B365" s="181" t="s">
        <v>468</v>
      </c>
      <c r="C365" s="161" t="s">
        <v>469</v>
      </c>
      <c r="D365" s="10">
        <v>1194</v>
      </c>
      <c r="E365" s="10" t="s">
        <v>30</v>
      </c>
      <c r="F365" s="10">
        <v>85</v>
      </c>
      <c r="G365" s="162">
        <v>9</v>
      </c>
      <c r="H365" s="162">
        <v>1</v>
      </c>
      <c r="I365" s="162">
        <v>3</v>
      </c>
      <c r="J365" s="162">
        <v>1</v>
      </c>
      <c r="K365" s="163">
        <v>3</v>
      </c>
      <c r="L365" s="99"/>
      <c r="M365" s="160"/>
    </row>
    <row r="366" spans="1:13" ht="15.75" customHeight="1" x14ac:dyDescent="0.25">
      <c r="A366">
        <f>SUM(A365+1)</f>
        <v>343</v>
      </c>
      <c r="B366" s="182"/>
      <c r="C366" s="164" t="s">
        <v>470</v>
      </c>
      <c r="D366" s="5">
        <v>691</v>
      </c>
      <c r="E366" s="5" t="s">
        <v>28</v>
      </c>
      <c r="F366" s="5">
        <v>86.9</v>
      </c>
      <c r="G366" s="165">
        <v>5</v>
      </c>
      <c r="H366" s="165">
        <v>3</v>
      </c>
      <c r="I366" s="165">
        <v>1</v>
      </c>
      <c r="J366" s="165">
        <v>2</v>
      </c>
      <c r="K366" s="166">
        <v>2</v>
      </c>
      <c r="L366" s="102"/>
      <c r="M366" s="160"/>
    </row>
    <row r="367" spans="1:13" ht="15.75" customHeight="1" x14ac:dyDescent="0.25">
      <c r="A367">
        <f t="shared" ref="A367:A382" si="18">SUM(A366+1)</f>
        <v>344</v>
      </c>
      <c r="B367" s="182"/>
      <c r="C367" s="164" t="s">
        <v>471</v>
      </c>
      <c r="D367" s="5">
        <v>1013</v>
      </c>
      <c r="E367" s="5" t="s">
        <v>28</v>
      </c>
      <c r="F367" s="5">
        <v>84.9</v>
      </c>
      <c r="G367" s="165">
        <v>9</v>
      </c>
      <c r="H367" s="165">
        <v>4</v>
      </c>
      <c r="I367" s="165">
        <v>4</v>
      </c>
      <c r="J367" s="165">
        <v>3.4</v>
      </c>
      <c r="K367" s="166">
        <v>2</v>
      </c>
      <c r="L367" s="102"/>
      <c r="M367" s="160"/>
    </row>
    <row r="368" spans="1:13" ht="15.75" customHeight="1" x14ac:dyDescent="0.25">
      <c r="A368">
        <f t="shared" si="18"/>
        <v>345</v>
      </c>
      <c r="B368" s="182"/>
      <c r="C368" s="164" t="s">
        <v>472</v>
      </c>
      <c r="D368" s="5">
        <v>982</v>
      </c>
      <c r="E368" s="5" t="s">
        <v>30</v>
      </c>
      <c r="F368" s="5">
        <v>86.7</v>
      </c>
      <c r="G368" s="165">
        <v>8</v>
      </c>
      <c r="H368" s="165">
        <v>4</v>
      </c>
      <c r="I368" s="165">
        <v>3</v>
      </c>
      <c r="J368" s="165">
        <v>3.4</v>
      </c>
      <c r="K368" s="166">
        <v>3</v>
      </c>
      <c r="L368" s="102"/>
      <c r="M368" s="160"/>
    </row>
    <row r="369" spans="1:13" ht="18" customHeight="1" thickBot="1" x14ac:dyDescent="0.3">
      <c r="A369">
        <f t="shared" si="18"/>
        <v>346</v>
      </c>
      <c r="B369" s="185"/>
      <c r="C369" s="167" t="s">
        <v>473</v>
      </c>
      <c r="D369" s="17">
        <v>1517</v>
      </c>
      <c r="E369" s="17" t="s">
        <v>28</v>
      </c>
      <c r="F369" s="17">
        <v>81.8</v>
      </c>
      <c r="G369" s="168">
        <v>10</v>
      </c>
      <c r="H369" s="168">
        <v>5</v>
      </c>
      <c r="I369" s="168">
        <v>2</v>
      </c>
      <c r="J369" s="168">
        <v>3</v>
      </c>
      <c r="K369" s="169">
        <v>3</v>
      </c>
      <c r="L369" s="107"/>
      <c r="M369" s="160"/>
    </row>
    <row r="370" spans="1:13" ht="15.75" customHeight="1" x14ac:dyDescent="0.25">
      <c r="A370">
        <f t="shared" si="18"/>
        <v>347</v>
      </c>
      <c r="B370" s="173" t="s">
        <v>474</v>
      </c>
      <c r="C370" s="71" t="s">
        <v>475</v>
      </c>
      <c r="D370" s="71">
        <v>1150</v>
      </c>
      <c r="E370" s="71" t="s">
        <v>21</v>
      </c>
      <c r="F370" s="71">
        <v>89.3</v>
      </c>
      <c r="G370" s="71">
        <v>9</v>
      </c>
      <c r="H370" s="71">
        <v>3</v>
      </c>
      <c r="I370" s="71">
        <v>4</v>
      </c>
      <c r="J370" s="71">
        <v>6</v>
      </c>
      <c r="K370" s="71">
        <v>2</v>
      </c>
      <c r="L370" s="74"/>
      <c r="M370" s="160"/>
    </row>
    <row r="371" spans="1:13" ht="15.75" customHeight="1" x14ac:dyDescent="0.25">
      <c r="A371">
        <f t="shared" si="18"/>
        <v>348</v>
      </c>
      <c r="B371" s="173"/>
      <c r="C371" s="5" t="s">
        <v>476</v>
      </c>
      <c r="D371" s="5">
        <v>1124</v>
      </c>
      <c r="E371" s="5" t="s">
        <v>21</v>
      </c>
      <c r="F371" s="5">
        <v>88.1</v>
      </c>
      <c r="G371" s="5">
        <v>10</v>
      </c>
      <c r="H371" s="5">
        <v>3</v>
      </c>
      <c r="I371" s="5">
        <v>3</v>
      </c>
      <c r="J371" s="5">
        <v>4</v>
      </c>
      <c r="K371" s="5">
        <v>3</v>
      </c>
      <c r="L371" s="12"/>
      <c r="M371" s="160"/>
    </row>
    <row r="372" spans="1:13" ht="15.75" customHeight="1" x14ac:dyDescent="0.25">
      <c r="A372">
        <f t="shared" si="18"/>
        <v>349</v>
      </c>
      <c r="B372" s="173"/>
      <c r="C372" s="14" t="s">
        <v>477</v>
      </c>
      <c r="D372" s="14">
        <v>952</v>
      </c>
      <c r="E372" s="14" t="s">
        <v>21</v>
      </c>
      <c r="F372" s="14">
        <v>91.9</v>
      </c>
      <c r="G372" s="14">
        <v>7</v>
      </c>
      <c r="H372" s="14">
        <v>3</v>
      </c>
      <c r="I372" s="14">
        <v>4</v>
      </c>
      <c r="J372" s="14">
        <v>6</v>
      </c>
      <c r="K372" s="14">
        <v>0</v>
      </c>
      <c r="L372" s="92"/>
    </row>
    <row r="373" spans="1:13" ht="15.75" customHeight="1" x14ac:dyDescent="0.25">
      <c r="A373">
        <f t="shared" si="18"/>
        <v>350</v>
      </c>
      <c r="B373" s="173"/>
      <c r="C373" s="5" t="s">
        <v>478</v>
      </c>
      <c r="D373" s="5">
        <v>980</v>
      </c>
      <c r="E373" s="5" t="s">
        <v>28</v>
      </c>
      <c r="F373" s="5">
        <v>89</v>
      </c>
      <c r="G373" s="5">
        <v>8</v>
      </c>
      <c r="H373" s="5">
        <v>5</v>
      </c>
      <c r="I373" s="5">
        <v>3</v>
      </c>
      <c r="J373" s="5">
        <v>4</v>
      </c>
      <c r="K373" s="5">
        <v>2</v>
      </c>
      <c r="L373" s="12"/>
      <c r="M373" s="160"/>
    </row>
    <row r="374" spans="1:13" ht="15.75" customHeight="1" x14ac:dyDescent="0.25">
      <c r="A374">
        <f t="shared" si="18"/>
        <v>351</v>
      </c>
      <c r="B374" s="173"/>
      <c r="C374" s="5" t="s">
        <v>479</v>
      </c>
      <c r="D374" s="5">
        <v>1029</v>
      </c>
      <c r="E374" s="5" t="s">
        <v>28</v>
      </c>
      <c r="F374" s="5">
        <v>89.6</v>
      </c>
      <c r="G374" s="5">
        <v>8</v>
      </c>
      <c r="H374" s="5">
        <v>4</v>
      </c>
      <c r="I374" s="5">
        <v>3</v>
      </c>
      <c r="J374" s="5">
        <v>5.87</v>
      </c>
      <c r="K374" s="5">
        <v>2.65</v>
      </c>
      <c r="L374" s="12"/>
      <c r="M374" s="160"/>
    </row>
    <row r="375" spans="1:13" ht="15.75" customHeight="1" x14ac:dyDescent="0.25">
      <c r="A375">
        <f t="shared" si="18"/>
        <v>352</v>
      </c>
      <c r="B375" s="173"/>
      <c r="C375" s="5" t="s">
        <v>480</v>
      </c>
      <c r="D375" s="5">
        <v>1354</v>
      </c>
      <c r="E375" s="5" t="s">
        <v>19</v>
      </c>
      <c r="F375" s="5">
        <v>91.6</v>
      </c>
      <c r="G375" s="5">
        <v>17</v>
      </c>
      <c r="H375" s="5">
        <v>7</v>
      </c>
      <c r="I375" s="5">
        <v>4</v>
      </c>
      <c r="J375" s="5">
        <v>6</v>
      </c>
      <c r="K375" s="5">
        <v>5</v>
      </c>
      <c r="L375" s="12"/>
      <c r="M375" s="160"/>
    </row>
    <row r="376" spans="1:13" ht="15.75" customHeight="1" x14ac:dyDescent="0.25">
      <c r="A376">
        <f t="shared" si="18"/>
        <v>353</v>
      </c>
      <c r="B376" s="173"/>
      <c r="C376" s="14" t="s">
        <v>481</v>
      </c>
      <c r="D376" s="175" t="s">
        <v>141</v>
      </c>
      <c r="E376" s="176"/>
      <c r="F376" s="177"/>
      <c r="G376" s="14">
        <v>1</v>
      </c>
      <c r="H376" s="14">
        <v>0</v>
      </c>
      <c r="I376" s="14">
        <v>1</v>
      </c>
      <c r="J376" s="14">
        <v>1</v>
      </c>
      <c r="K376" s="14">
        <v>0</v>
      </c>
      <c r="L376" s="92"/>
      <c r="M376" s="160"/>
    </row>
    <row r="377" spans="1:13" ht="15.75" customHeight="1" x14ac:dyDescent="0.25">
      <c r="A377">
        <f t="shared" si="18"/>
        <v>354</v>
      </c>
      <c r="B377" s="173"/>
      <c r="C377" s="5" t="s">
        <v>482</v>
      </c>
      <c r="D377" s="5">
        <v>1214</v>
      </c>
      <c r="E377" s="5" t="s">
        <v>21</v>
      </c>
      <c r="F377" s="5">
        <v>88.2</v>
      </c>
      <c r="G377" s="5">
        <v>9</v>
      </c>
      <c r="H377" s="5">
        <v>6</v>
      </c>
      <c r="I377" s="5">
        <v>5</v>
      </c>
      <c r="J377" s="5">
        <v>6</v>
      </c>
      <c r="K377" s="5">
        <v>5</v>
      </c>
      <c r="L377" s="12"/>
      <c r="M377" s="160"/>
    </row>
    <row r="378" spans="1:13" ht="15.75" customHeight="1" x14ac:dyDescent="0.25">
      <c r="A378">
        <f t="shared" si="18"/>
        <v>355</v>
      </c>
      <c r="B378" s="173"/>
      <c r="C378" s="5" t="s">
        <v>483</v>
      </c>
      <c r="D378" s="5">
        <v>1085</v>
      </c>
      <c r="E378" s="5" t="s">
        <v>21</v>
      </c>
      <c r="F378" s="5">
        <v>87.4</v>
      </c>
      <c r="G378" s="5">
        <v>13</v>
      </c>
      <c r="H378" s="5">
        <v>4</v>
      </c>
      <c r="I378" s="5">
        <v>4</v>
      </c>
      <c r="J378" s="5">
        <v>5</v>
      </c>
      <c r="K378" s="5">
        <v>2</v>
      </c>
      <c r="L378" s="12"/>
    </row>
    <row r="379" spans="1:13" ht="15.75" customHeight="1" x14ac:dyDescent="0.25">
      <c r="A379">
        <f t="shared" si="18"/>
        <v>356</v>
      </c>
      <c r="B379" s="173"/>
      <c r="C379" s="5" t="s">
        <v>484</v>
      </c>
      <c r="D379" s="5">
        <v>1162</v>
      </c>
      <c r="E379" s="5" t="s">
        <v>21</v>
      </c>
      <c r="F379" s="5">
        <v>90.1</v>
      </c>
      <c r="G379" s="5">
        <v>10</v>
      </c>
      <c r="H379" s="5">
        <v>6</v>
      </c>
      <c r="I379" s="5">
        <v>4</v>
      </c>
      <c r="J379" s="5">
        <v>4</v>
      </c>
      <c r="K379" s="5">
        <v>4</v>
      </c>
      <c r="L379" s="12"/>
      <c r="M379" s="160"/>
    </row>
    <row r="380" spans="1:13" ht="15.75" customHeight="1" x14ac:dyDescent="0.25">
      <c r="A380">
        <f t="shared" si="18"/>
        <v>357</v>
      </c>
      <c r="B380" s="173"/>
      <c r="C380" s="5" t="s">
        <v>485</v>
      </c>
      <c r="D380" s="5">
        <v>1043</v>
      </c>
      <c r="E380" s="5" t="s">
        <v>21</v>
      </c>
      <c r="F380" s="5">
        <v>89.4</v>
      </c>
      <c r="G380" s="5">
        <v>5</v>
      </c>
      <c r="H380" s="5">
        <v>4</v>
      </c>
      <c r="I380" s="5">
        <v>3</v>
      </c>
      <c r="J380" s="5">
        <v>5</v>
      </c>
      <c r="K380" s="5">
        <v>3</v>
      </c>
      <c r="L380" s="12"/>
      <c r="M380" s="160"/>
    </row>
    <row r="381" spans="1:13" ht="15.75" customHeight="1" x14ac:dyDescent="0.25">
      <c r="A381">
        <f t="shared" si="18"/>
        <v>358</v>
      </c>
      <c r="B381" s="173"/>
      <c r="C381" s="13" t="s">
        <v>486</v>
      </c>
      <c r="D381" s="13">
        <v>866</v>
      </c>
      <c r="E381" s="13" t="s">
        <v>28</v>
      </c>
      <c r="F381" s="13">
        <v>85.7</v>
      </c>
      <c r="G381" s="13">
        <v>5</v>
      </c>
      <c r="H381" s="13">
        <v>3</v>
      </c>
      <c r="I381" s="13">
        <v>3</v>
      </c>
      <c r="J381" s="13">
        <v>4</v>
      </c>
      <c r="K381" s="13">
        <v>1</v>
      </c>
      <c r="L381" s="12"/>
      <c r="M381" s="160"/>
    </row>
    <row r="382" spans="1:13" ht="15.75" customHeight="1" x14ac:dyDescent="0.25">
      <c r="A382">
        <f t="shared" si="18"/>
        <v>359</v>
      </c>
      <c r="B382" s="173"/>
      <c r="C382" s="14" t="s">
        <v>487</v>
      </c>
      <c r="D382" s="14">
        <v>53</v>
      </c>
      <c r="E382" s="14" t="s">
        <v>19</v>
      </c>
      <c r="F382" s="14" t="s">
        <v>488</v>
      </c>
      <c r="G382" s="14">
        <v>1</v>
      </c>
      <c r="H382" s="14">
        <v>0</v>
      </c>
      <c r="I382" s="14">
        <v>0</v>
      </c>
      <c r="J382" s="14">
        <v>1</v>
      </c>
      <c r="K382" s="14">
        <v>0</v>
      </c>
      <c r="L382" s="92"/>
      <c r="M382" s="160"/>
    </row>
    <row r="383" spans="1:13" ht="26.25" customHeight="1" thickBot="1" x14ac:dyDescent="0.3">
      <c r="B383" s="174"/>
      <c r="C383" s="16" t="s">
        <v>33</v>
      </c>
      <c r="D383" s="28">
        <f>SUM(D372+D382)</f>
        <v>1005</v>
      </c>
      <c r="E383" s="28"/>
      <c r="F383" s="28"/>
      <c r="G383" s="28"/>
      <c r="H383" s="28"/>
      <c r="I383" s="28"/>
      <c r="J383" s="28"/>
      <c r="K383" s="28"/>
      <c r="L383" s="18"/>
      <c r="M383" s="160"/>
    </row>
    <row r="385" spans="2:13" x14ac:dyDescent="0.25">
      <c r="M385" s="160"/>
    </row>
    <row r="386" spans="2:13" x14ac:dyDescent="0.25">
      <c r="B386" s="170" t="s">
        <v>489</v>
      </c>
      <c r="E386">
        <f>SUM(D16+D52+D72+D88+D104++D135+D140+D167+D198+D229++D242+D251+D289+D301+D322+D330+D339+D364+D383)</f>
        <v>32616</v>
      </c>
      <c r="M386" s="160"/>
    </row>
    <row r="387" spans="2:13" x14ac:dyDescent="0.25">
      <c r="B387" t="s">
        <v>490</v>
      </c>
      <c r="E387" s="171">
        <v>313061</v>
      </c>
      <c r="M387" s="160"/>
    </row>
    <row r="388" spans="2:13" x14ac:dyDescent="0.25">
      <c r="B388" t="s">
        <v>491</v>
      </c>
      <c r="E388" s="171">
        <v>292445</v>
      </c>
      <c r="M388" s="160"/>
    </row>
    <row r="389" spans="2:13" x14ac:dyDescent="0.25">
      <c r="M389" s="160"/>
    </row>
    <row r="393" spans="2:13" x14ac:dyDescent="0.25">
      <c r="M393" s="160"/>
    </row>
    <row r="394" spans="2:13" x14ac:dyDescent="0.25">
      <c r="M394" s="160"/>
    </row>
    <row r="395" spans="2:13" x14ac:dyDescent="0.25">
      <c r="M395" s="160"/>
    </row>
    <row r="397" spans="2:13" x14ac:dyDescent="0.25">
      <c r="M397" s="160"/>
    </row>
    <row r="398" spans="2:13" x14ac:dyDescent="0.25">
      <c r="M398" s="160"/>
    </row>
    <row r="399" spans="2:13" x14ac:dyDescent="0.25">
      <c r="M399" s="160"/>
    </row>
    <row r="400" spans="2:13" x14ac:dyDescent="0.25">
      <c r="M400" s="160"/>
    </row>
    <row r="401" spans="13:13" x14ac:dyDescent="0.25">
      <c r="M401" s="160"/>
    </row>
    <row r="403" spans="13:13" x14ac:dyDescent="0.25">
      <c r="M403" s="160"/>
    </row>
    <row r="404" spans="13:13" x14ac:dyDescent="0.25">
      <c r="M404" s="160"/>
    </row>
    <row r="405" spans="13:13" x14ac:dyDescent="0.25">
      <c r="M405" s="160"/>
    </row>
    <row r="406" spans="13:13" x14ac:dyDescent="0.25">
      <c r="M406" s="160"/>
    </row>
    <row r="407" spans="13:13" x14ac:dyDescent="0.25">
      <c r="M407" s="160"/>
    </row>
  </sheetData>
  <sheetProtection algorithmName="SHA-512" hashValue="jCTRM0I8WHo6gLcTQ3laMf3WJ0bMnJS8EDnq+C172bnr/mb7OfwQQ8cQBZKMRIVvRxzZhKYtA8ISh49rogvE+Q==" saltValue="/hujzNxbKwo5/gzZpY1LMg==" spinCount="100000" sheet="1" objects="1" scenarios="1"/>
  <mergeCells count="38">
    <mergeCell ref="B42:B52"/>
    <mergeCell ref="D2:F2"/>
    <mergeCell ref="G2:K2"/>
    <mergeCell ref="B5:B16"/>
    <mergeCell ref="B17:B33"/>
    <mergeCell ref="B34:B41"/>
    <mergeCell ref="B149:B167"/>
    <mergeCell ref="B53:B55"/>
    <mergeCell ref="B56:B72"/>
    <mergeCell ref="B73:B80"/>
    <mergeCell ref="B81:B88"/>
    <mergeCell ref="B89:B96"/>
    <mergeCell ref="B97:B104"/>
    <mergeCell ref="D102:F102"/>
    <mergeCell ref="B105:B111"/>
    <mergeCell ref="B112:B135"/>
    <mergeCell ref="B136:B140"/>
    <mergeCell ref="B141:B148"/>
    <mergeCell ref="B302:B312"/>
    <mergeCell ref="B168:B198"/>
    <mergeCell ref="B199:B229"/>
    <mergeCell ref="E229:F229"/>
    <mergeCell ref="H229:I229"/>
    <mergeCell ref="B230:B235"/>
    <mergeCell ref="B236:B242"/>
    <mergeCell ref="B243:B251"/>
    <mergeCell ref="B252:B260"/>
    <mergeCell ref="B261:B283"/>
    <mergeCell ref="B284:B289"/>
    <mergeCell ref="B290:B301"/>
    <mergeCell ref="B370:B383"/>
    <mergeCell ref="D376:F376"/>
    <mergeCell ref="B313:B322"/>
    <mergeCell ref="B323:B330"/>
    <mergeCell ref="B331:B339"/>
    <mergeCell ref="B340:B356"/>
    <mergeCell ref="B357:B364"/>
    <mergeCell ref="B365:B3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Payne</dc:creator>
  <cp:lastModifiedBy>Alison Payne</cp:lastModifiedBy>
  <dcterms:created xsi:type="dcterms:W3CDTF">2024-05-09T15:47:30Z</dcterms:created>
  <dcterms:modified xsi:type="dcterms:W3CDTF">2024-05-16T13:32:51Z</dcterms:modified>
</cp:coreProperties>
</file>